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480" windowWidth="15480" windowHeight="7680"/>
  </bookViews>
  <sheets>
    <sheet name="17FAR003" sheetId="1" r:id="rId1"/>
  </sheets>
  <definedNames>
    <definedName name="_xlnm._FilterDatabase" localSheetId="0" hidden="1">'17FAR003'!$A$1:$T$172</definedName>
    <definedName name="_xlnm.Print_Area" localSheetId="0">'17FAR003'!$B$1:$T$171</definedName>
    <definedName name="_xlnm.Print_Titles" localSheetId="0">'17FAR003'!$1:$1</definedName>
  </definedNames>
  <calcPr calcId="125725"/>
</workbook>
</file>

<file path=xl/calcChain.xml><?xml version="1.0" encoding="utf-8"?>
<calcChain xmlns="http://schemas.openxmlformats.org/spreadsheetml/2006/main">
  <c r="T128" i="1"/>
  <c r="R128"/>
  <c r="Q128"/>
  <c r="S128" l="1"/>
  <c r="T171" l="1"/>
  <c r="T170"/>
  <c r="T169"/>
  <c r="T168"/>
  <c r="T167"/>
  <c r="T165"/>
  <c r="T164"/>
  <c r="T163"/>
  <c r="T162"/>
  <c r="T161"/>
  <c r="T160"/>
  <c r="T159"/>
  <c r="T158"/>
  <c r="T157"/>
  <c r="T156"/>
  <c r="T155"/>
  <c r="T154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2"/>
  <c r="T11"/>
  <c r="T10"/>
  <c r="T9"/>
  <c r="T8"/>
  <c r="T7"/>
  <c r="T6"/>
  <c r="T5"/>
  <c r="T4"/>
  <c r="T3"/>
  <c r="T166"/>
  <c r="R171"/>
  <c r="R170"/>
  <c r="R169"/>
  <c r="R168"/>
  <c r="R167"/>
  <c r="R165"/>
  <c r="R164"/>
  <c r="R163"/>
  <c r="R162"/>
  <c r="R161"/>
  <c r="R160"/>
  <c r="R159"/>
  <c r="R158"/>
  <c r="R157"/>
  <c r="R156"/>
  <c r="R155"/>
  <c r="R154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2"/>
  <c r="R11"/>
  <c r="R10"/>
  <c r="R9"/>
  <c r="R8"/>
  <c r="R7"/>
  <c r="R6"/>
  <c r="R5"/>
  <c r="R4"/>
  <c r="R3"/>
  <c r="R166"/>
  <c r="Q171"/>
  <c r="Q170"/>
  <c r="Q169"/>
  <c r="Q168"/>
  <c r="Q167"/>
  <c r="Q165"/>
  <c r="Q164"/>
  <c r="Q163"/>
  <c r="Q162"/>
  <c r="Q161"/>
  <c r="Q160"/>
  <c r="Q159"/>
  <c r="Q158"/>
  <c r="Q157"/>
  <c r="Q156"/>
  <c r="Q155"/>
  <c r="Q154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2"/>
  <c r="Q11"/>
  <c r="Q10"/>
  <c r="Q9"/>
  <c r="Q8"/>
  <c r="Q7"/>
  <c r="Q6"/>
  <c r="Q5"/>
  <c r="Q4"/>
  <c r="Q3"/>
  <c r="Q166"/>
  <c r="S3" l="1"/>
  <c r="S7"/>
  <c r="S11"/>
  <c r="S16"/>
  <c r="S20"/>
  <c r="S24"/>
  <c r="S28"/>
  <c r="S32"/>
  <c r="S36"/>
  <c r="S40"/>
  <c r="S44"/>
  <c r="S48"/>
  <c r="S52"/>
  <c r="S56"/>
  <c r="S60"/>
  <c r="S64"/>
  <c r="S68"/>
  <c r="S72"/>
  <c r="S76"/>
  <c r="S80"/>
  <c r="S84"/>
  <c r="S88"/>
  <c r="S92"/>
  <c r="S96"/>
  <c r="S100"/>
  <c r="S104"/>
  <c r="S108"/>
  <c r="S113"/>
  <c r="S117"/>
  <c r="S121"/>
  <c r="S125"/>
  <c r="S130"/>
  <c r="S134"/>
  <c r="S138"/>
  <c r="S142"/>
  <c r="S146"/>
  <c r="S150"/>
  <c r="S154"/>
  <c r="S158"/>
  <c r="S162"/>
  <c r="S167"/>
  <c r="S171"/>
  <c r="S5"/>
  <c r="S9"/>
  <c r="S14"/>
  <c r="S18"/>
  <c r="S22"/>
  <c r="S26"/>
  <c r="S30"/>
  <c r="S34"/>
  <c r="S38"/>
  <c r="S42"/>
  <c r="S46"/>
  <c r="S50"/>
  <c r="S54"/>
  <c r="S58"/>
  <c r="S62"/>
  <c r="S66"/>
  <c r="S70"/>
  <c r="S74"/>
  <c r="S78"/>
  <c r="S82"/>
  <c r="S86"/>
  <c r="S90"/>
  <c r="S94"/>
  <c r="S98"/>
  <c r="S102"/>
  <c r="S106"/>
  <c r="S111"/>
  <c r="S115"/>
  <c r="S119"/>
  <c r="S123"/>
  <c r="S127"/>
  <c r="S132"/>
  <c r="S136"/>
  <c r="S140"/>
  <c r="S144"/>
  <c r="S148"/>
  <c r="S152"/>
  <c r="S156"/>
  <c r="S160"/>
  <c r="S164"/>
  <c r="S169"/>
  <c r="S4"/>
  <c r="S8"/>
  <c r="S12"/>
  <c r="S17"/>
  <c r="S21"/>
  <c r="S25"/>
  <c r="S29"/>
  <c r="S33"/>
  <c r="S37"/>
  <c r="S41"/>
  <c r="S45"/>
  <c r="S49"/>
  <c r="S53"/>
  <c r="S57"/>
  <c r="S61"/>
  <c r="S65"/>
  <c r="S69"/>
  <c r="S73"/>
  <c r="S77"/>
  <c r="S81"/>
  <c r="S85"/>
  <c r="S89"/>
  <c r="S93"/>
  <c r="S97"/>
  <c r="S101"/>
  <c r="S105"/>
  <c r="S110"/>
  <c r="S114"/>
  <c r="S118"/>
  <c r="S122"/>
  <c r="S126"/>
  <c r="S131"/>
  <c r="S135"/>
  <c r="S139"/>
  <c r="S143"/>
  <c r="S147"/>
  <c r="S151"/>
  <c r="S155"/>
  <c r="S159"/>
  <c r="S163"/>
  <c r="S168"/>
  <c r="S166"/>
  <c r="S6"/>
  <c r="S10"/>
  <c r="S15"/>
  <c r="S19"/>
  <c r="S23"/>
  <c r="S27"/>
  <c r="S31"/>
  <c r="S35"/>
  <c r="S39"/>
  <c r="S43"/>
  <c r="S47"/>
  <c r="S51"/>
  <c r="S55"/>
  <c r="S59"/>
  <c r="S63"/>
  <c r="S67"/>
  <c r="S71"/>
  <c r="S75"/>
  <c r="S79"/>
  <c r="S83"/>
  <c r="S87"/>
  <c r="S91"/>
  <c r="S95"/>
  <c r="S99"/>
  <c r="S103"/>
  <c r="S107"/>
  <c r="S112"/>
  <c r="S116"/>
  <c r="S120"/>
  <c r="S124"/>
  <c r="S129"/>
  <c r="S133"/>
  <c r="S137"/>
  <c r="S141"/>
  <c r="S145"/>
  <c r="S149"/>
  <c r="S157"/>
  <c r="S161"/>
  <c r="S165"/>
  <c r="S170"/>
  <c r="O167"/>
  <c r="O3"/>
  <c r="O131" l="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7"/>
  <c r="O158"/>
  <c r="O159"/>
  <c r="O160"/>
  <c r="O161"/>
  <c r="O162"/>
  <c r="O163"/>
  <c r="O164"/>
  <c r="O165"/>
  <c r="O166"/>
  <c r="O130"/>
  <c r="O129"/>
  <c r="O128"/>
  <c r="O127"/>
  <c r="O126"/>
  <c r="O121"/>
  <c r="O122"/>
  <c r="O116"/>
  <c r="O117"/>
  <c r="O115"/>
  <c r="O112"/>
  <c r="O110"/>
  <c r="O104"/>
  <c r="O108"/>
  <c r="O99"/>
  <c r="O98"/>
  <c r="O94"/>
  <c r="O89"/>
  <c r="O113"/>
  <c r="O103"/>
  <c r="O93"/>
  <c r="O88"/>
  <c r="O83"/>
  <c r="O78"/>
  <c r="O73"/>
  <c r="O68"/>
  <c r="O63"/>
  <c r="O58"/>
  <c r="O53"/>
  <c r="O48"/>
  <c r="O43"/>
  <c r="O38"/>
  <c r="O26"/>
  <c r="O32"/>
  <c r="O20"/>
  <c r="O14"/>
  <c r="O8"/>
</calcChain>
</file>

<file path=xl/sharedStrings.xml><?xml version="1.0" encoding="utf-8"?>
<sst xmlns="http://schemas.openxmlformats.org/spreadsheetml/2006/main" count="482" uniqueCount="202">
  <si>
    <t>Sacca a doppio compartimento con elettroliti - vena centrale</t>
  </si>
  <si>
    <t>SACCA</t>
  </si>
  <si>
    <t>Capacità</t>
  </si>
  <si>
    <t>Da 1400 a 1600 ml</t>
  </si>
  <si>
    <t>Contenuto</t>
  </si>
  <si>
    <t>Soluzione di aminoacidi con glucosio:</t>
  </si>
  <si>
    <t>Azoto</t>
  </si>
  <si>
    <t>da 11 a 13 g</t>
  </si>
  <si>
    <t>Glucosio – anidro</t>
  </si>
  <si>
    <t>150-220 g</t>
  </si>
  <si>
    <t>da 1800 a 2100ml</t>
  </si>
  <si>
    <t>da 10 a 17gr</t>
  </si>
  <si>
    <t>da 300 a 400gr</t>
  </si>
  <si>
    <t>Sacca a triplo compartimento con elettroliti - vena  periferica</t>
  </si>
  <si>
    <t>Da 1900 a 2100 ml</t>
  </si>
  <si>
    <t>da 7 a 9gr</t>
  </si>
  <si>
    <t>da 120 a 180 g</t>
  </si>
  <si>
    <t>Lipidi</t>
  </si>
  <si>
    <t>da 40 a 70 g</t>
  </si>
  <si>
    <t>Osmolarità*</t>
  </si>
  <si>
    <t>inferiore a 800 mOsm/l</t>
  </si>
  <si>
    <t>Sacca a triplo compartimento con elettroliti - vena periferica</t>
  </si>
  <si>
    <t>da 3 a 4 g</t>
  </si>
  <si>
    <t>Glucosio- anidro</t>
  </si>
  <si>
    <t>da 70 a 100gr</t>
  </si>
  <si>
    <t>da 15 a 30 gr</t>
  </si>
  <si>
    <t>Da 2400 a 2600 ml</t>
  </si>
  <si>
    <t>da 8 a 12gr</t>
  </si>
  <si>
    <t>da 150 a 200gr</t>
  </si>
  <si>
    <t>da 1400 a 1600 ml</t>
  </si>
  <si>
    <t>da 4 a 6 g</t>
  </si>
  <si>
    <t>Da 95 a 120 gr</t>
  </si>
  <si>
    <t>Da 30 a 55 gr</t>
  </si>
  <si>
    <t>Sacca a triplo compartimento con elettroliti - vena centrale</t>
  </si>
  <si>
    <t>Da 900 a 1300 ml</t>
  </si>
  <si>
    <t>da 35 a 50 g</t>
  </si>
  <si>
    <t>Da 1800 a 2100ml</t>
  </si>
  <si>
    <t>da 13 a 16 g</t>
  </si>
  <si>
    <t>250-350 g</t>
  </si>
  <si>
    <t>70-100 g</t>
  </si>
  <si>
    <t>Da 1400 a 1600ml</t>
  </si>
  <si>
    <t>150-220</t>
  </si>
  <si>
    <t xml:space="preserve">Sacca a triplo compartimento con elettroliti - vena centrale </t>
  </si>
  <si>
    <t>ad uso esclusivo pediatrico</t>
  </si>
  <si>
    <t>Glucosio-anidro</t>
  </si>
  <si>
    <t>500 ml circa</t>
  </si>
  <si>
    <t>da 2 a 2,5gr</t>
  </si>
  <si>
    <t>da 70 a 80gr</t>
  </si>
  <si>
    <t>da 14 a 16gr</t>
  </si>
  <si>
    <t>PRODOTTI PER NUTRIZIONE</t>
  </si>
  <si>
    <t>Lipidi 30%</t>
  </si>
  <si>
    <t>Osmolarità</t>
  </si>
  <si>
    <t>&lt; 400 mOsm/l</t>
  </si>
  <si>
    <t>FLACONE/SACCA</t>
  </si>
  <si>
    <t>voce a</t>
  </si>
  <si>
    <t>da 100ml</t>
  </si>
  <si>
    <t>voce b</t>
  </si>
  <si>
    <t>da 250ml</t>
  </si>
  <si>
    <t>voce c</t>
  </si>
  <si>
    <t>da 500ml</t>
  </si>
  <si>
    <t>Olio di pesce 10%</t>
  </si>
  <si>
    <t>Flacone</t>
  </si>
  <si>
    <t>100 ml</t>
  </si>
  <si>
    <t>FLACONE</t>
  </si>
  <si>
    <t>Oligoelementi per NPT per adulti</t>
  </si>
  <si>
    <t>Flacone da 10 ml</t>
  </si>
  <si>
    <t>Oligoelementi pediatrici</t>
  </si>
  <si>
    <t>Oligoelementi per uso pediatrico</t>
  </si>
  <si>
    <t>flacone da 10 ml</t>
  </si>
  <si>
    <t>Glucosio 50%</t>
  </si>
  <si>
    <t>3000 ml</t>
  </si>
  <si>
    <t>500 ml</t>
  </si>
  <si>
    <t>Glucosio 70%</t>
  </si>
  <si>
    <t>Magnesio Solfato 1mEq/ml</t>
  </si>
  <si>
    <t>Da 200ml a 250 ml</t>
  </si>
  <si>
    <t>Potassio cloruro 3mEq/ml</t>
  </si>
  <si>
    <t>Potassio aspartato 3mEq/ml</t>
  </si>
  <si>
    <t>Sodio cloruro 3mEq/ml</t>
  </si>
  <si>
    <t>200/250 ml</t>
  </si>
  <si>
    <t>Lisina Cloruro 1mEg/ml</t>
  </si>
  <si>
    <t>Fiala</t>
  </si>
  <si>
    <t>10ml</t>
  </si>
  <si>
    <t>FIALA</t>
  </si>
  <si>
    <t>Calcio gluconato 6% (mEq0,268/ml)</t>
  </si>
  <si>
    <t>Complesso di vitamine idrosolubili liofilizzate</t>
  </si>
  <si>
    <t>Complesso di vitamine liposolubili per adulti</t>
  </si>
  <si>
    <t>10 ml</t>
  </si>
  <si>
    <t>Complesso di vitamine liposolubili bambini</t>
  </si>
  <si>
    <t>fiala</t>
  </si>
  <si>
    <t>Zinco solfato 1mg/ml</t>
  </si>
  <si>
    <t>flacone</t>
  </si>
  <si>
    <t>Soluzione aminoacidi al 10%</t>
  </si>
  <si>
    <t>Sacca</t>
  </si>
  <si>
    <t>5000 ml</t>
  </si>
  <si>
    <t>Soluzione aminoacidi al 6% (auxologica)</t>
  </si>
  <si>
    <t>250ml</t>
  </si>
  <si>
    <t>500ml</t>
  </si>
  <si>
    <t>Soluzione aminoacidi selettivi 8%</t>
  </si>
  <si>
    <t>Soluzione aminoacidi essenziali 5,3%-5,4%</t>
  </si>
  <si>
    <t>Soluzione aminoacidi a catena ramificati 4%</t>
  </si>
  <si>
    <t>U.M.</t>
  </si>
  <si>
    <t>DESCRIZIONE</t>
  </si>
  <si>
    <t>250 mL</t>
  </si>
  <si>
    <t>250 ml</t>
  </si>
  <si>
    <t>sacca</t>
  </si>
  <si>
    <t>pH</t>
  </si>
  <si>
    <t>6,5-8,5</t>
  </si>
  <si>
    <t>Na (+)</t>
  </si>
  <si>
    <t>Potassio cloruro 1mEq/ml</t>
  </si>
  <si>
    <t>200-250 ml</t>
  </si>
  <si>
    <t>Sodio cloruro 1mEq/ml</t>
  </si>
  <si>
    <t>200-250ml</t>
  </si>
  <si>
    <t xml:space="preserve">Sodio lattato 2 mEq/ml </t>
  </si>
  <si>
    <t xml:space="preserve">Glucosio 70% </t>
  </si>
  <si>
    <t>da 50 a 70 g</t>
  </si>
  <si>
    <t>Contenuto nel volume richiesto</t>
  </si>
  <si>
    <t>Da 900 a 1200ml</t>
  </si>
  <si>
    <t>da 30 a 50 g</t>
  </si>
  <si>
    <t>elettroliti</t>
  </si>
  <si>
    <t>assenti</t>
  </si>
  <si>
    <t>Da 400 a 625 ml</t>
  </si>
  <si>
    <t>da 10 a 13 g</t>
  </si>
  <si>
    <t>da 125 a 155 g</t>
  </si>
  <si>
    <t>da 6,5 a 8 g</t>
  </si>
  <si>
    <t>da 5,0 a 6,5 g</t>
  </si>
  <si>
    <t>da 95 a 120 g</t>
  </si>
  <si>
    <t>Lipidi 50% in MCT</t>
  </si>
  <si>
    <t>da 8 a 11 g</t>
  </si>
  <si>
    <t>da 12 a 14 g</t>
  </si>
  <si>
    <t>160-190</t>
  </si>
  <si>
    <t>da 50 a 60 g</t>
  </si>
  <si>
    <t>da 16 a 18 g</t>
  </si>
  <si>
    <t>220-250 g</t>
  </si>
  <si>
    <t>Da 1900 a 2100ml</t>
  </si>
  <si>
    <t>da 8 a 10 g</t>
  </si>
  <si>
    <t>Da 900 a 1100ml</t>
  </si>
  <si>
    <t>105-110g</t>
  </si>
  <si>
    <t>da 35 a 45 g</t>
  </si>
  <si>
    <t>da 70 a  85g</t>
  </si>
  <si>
    <t>per pz con iperpotassiemia</t>
  </si>
  <si>
    <t>da 190 a 240 g</t>
  </si>
  <si>
    <t>da 70 a 90 g</t>
  </si>
  <si>
    <t>da 2,5 a 5 g</t>
  </si>
  <si>
    <t>da 12 a 26 g</t>
  </si>
  <si>
    <t>Lipidi LCT 20%</t>
  </si>
  <si>
    <t>100 mL</t>
  </si>
  <si>
    <t>100ml</t>
  </si>
  <si>
    <t>SACCHE BINARIE</t>
  </si>
  <si>
    <t>SACCHE TERNARIE</t>
  </si>
  <si>
    <t>≤ 5 mMol/L</t>
  </si>
  <si>
    <t>ad utilizzo esclusivo per i pazienti in dialisi</t>
  </si>
  <si>
    <t>LOTTO NUOVO</t>
  </si>
  <si>
    <t>Da 1000 a 1100 ml</t>
  </si>
  <si>
    <t>ad uso esclusivo dei pazienti chirurgici in rianimazione</t>
  </si>
  <si>
    <t>Lipidi 20%  ricco in omega 3&gt; 12 g/L e omega 6 &gt; 38 g/L con indicaz pediatrica e neonatale</t>
  </si>
  <si>
    <t xml:space="preserve"> utilizzo antidoto a priorità 1 CAV Pavia edizione 2016/2017</t>
  </si>
  <si>
    <t>Fiala/Flacone</t>
  </si>
  <si>
    <t>Selenio 50 mcg/ml</t>
  </si>
  <si>
    <t>Glutamina 200mg/ml</t>
  </si>
  <si>
    <t>da 13 a 15 g</t>
  </si>
  <si>
    <t>da 90 a 110 g</t>
  </si>
  <si>
    <t>da 19 a 21 g</t>
  </si>
  <si>
    <t>da 300 a 370 g</t>
  </si>
  <si>
    <t>da 250 a 300 g</t>
  </si>
  <si>
    <t>200 ml-250 ml</t>
  </si>
  <si>
    <t>da 200ml a 250 ml</t>
  </si>
  <si>
    <t>Sacca a triplo compartimento SENZA elettroliti - vena centrale</t>
  </si>
  <si>
    <t>da 100 a 125 g</t>
  </si>
  <si>
    <t>da 63 a 90 g</t>
  </si>
  <si>
    <t>Lipidi 20% con MCT</t>
  </si>
  <si>
    <t>FIALA/FLACONE</t>
  </si>
  <si>
    <t xml:space="preserve">osmolalità </t>
  </si>
  <si>
    <t>370-420 mOsm/Kg</t>
  </si>
  <si>
    <t>Lipidi 20% di cui 3% olio di pesce arricchito in omega 3 con indicaz pediatrica e neonatale</t>
  </si>
  <si>
    <t xml:space="preserve">zinco: 3-5 mg;
rame: 0,3-0,5 mg;
manganese: max 0,055 mg;
cromo: max 10 mcg;
selenio: 60-100 mcg;
ferro;
molibdeno: 19-25 mcg;
iodio;
fluoro;
</t>
  </si>
  <si>
    <t>Complesso polivitaminico idro-liposolubile liofilizzato per uso parenterale</t>
  </si>
  <si>
    <t>sacca con tappo perforabile</t>
  </si>
  <si>
    <t>Fruttosio 1,6 difosfato Soluzione pronta</t>
  </si>
  <si>
    <t>63 bis</t>
  </si>
  <si>
    <t>Soluzione aminoacidi al 10% (auxologica) con:
Tirosina &gt; 0,4 g/L
Taurina &gt; 0,5 g/L
Ornitina &gt; 3g/L</t>
  </si>
  <si>
    <t>Flacone/Sacca</t>
  </si>
  <si>
    <t xml:space="preserve">Soluzione aminoacidi al 10% (auxologica) con:
Tirosina &gt; 1 g/L
Taurina &gt; 0,3 g/L
</t>
  </si>
  <si>
    <t>note lotto</t>
  </si>
  <si>
    <t>AAS2</t>
  </si>
  <si>
    <t>AAS3</t>
  </si>
  <si>
    <t>AAS5</t>
  </si>
  <si>
    <t>ASUIUD</t>
  </si>
  <si>
    <t>ASUITS</t>
  </si>
  <si>
    <t>CRO</t>
  </si>
  <si>
    <t>BURLO</t>
  </si>
  <si>
    <t>vecchio lotto</t>
  </si>
  <si>
    <t>nuovo</t>
  </si>
  <si>
    <t>300 ml circa</t>
  </si>
  <si>
    <t>da 1 a 1,5gr</t>
  </si>
  <si>
    <t>da 30 a 50gr</t>
  </si>
  <si>
    <t>da 7 a 8gr</t>
  </si>
  <si>
    <t>PREZZO A BASE D'ASTA</t>
  </si>
  <si>
    <t>OPZIONE 20%</t>
  </si>
  <si>
    <t>OPZIONE PROROGA 6 MESI</t>
  </si>
  <si>
    <t>TOTALE CON OPZIONI</t>
  </si>
  <si>
    <t>CAUZIONE PROVVISORIA 2%</t>
  </si>
  <si>
    <t>FABBISOGNO TOTALE 36 MESI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</si>
</sst>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mbria"/>
      <family val="1"/>
      <scheme val="major"/>
    </font>
    <font>
      <sz val="9"/>
      <color theme="1"/>
      <name val="Cambria"/>
      <family val="1"/>
      <scheme val="major"/>
    </font>
    <font>
      <sz val="9"/>
      <name val="Cambria"/>
      <family val="1"/>
      <scheme val="major"/>
    </font>
    <font>
      <sz val="9"/>
      <color rgb="FFFF0000"/>
      <name val="Cambria"/>
      <family val="1"/>
      <scheme val="major"/>
    </font>
    <font>
      <b/>
      <sz val="9"/>
      <color rgb="FFFF0000"/>
      <name val="Cambria"/>
      <family val="1"/>
      <scheme val="major"/>
    </font>
    <font>
      <sz val="9"/>
      <color rgb="FFFF0000"/>
      <name val="Cambria"/>
      <family val="1"/>
    </font>
    <font>
      <sz val="9"/>
      <name val="Cambria"/>
      <family val="1"/>
    </font>
    <font>
      <b/>
      <sz val="9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4" fontId="4" fillId="2" borderId="1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5" borderId="1" xfId="0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1">
    <dxf>
      <fill>
        <patternFill patternType="solid">
          <fgColor rgb="FF538ED5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6"/>
  <sheetViews>
    <sheetView tabSelected="1" view="pageBreakPreview" topLeftCell="B154" zoomScale="60" zoomScaleNormal="100" workbookViewId="0">
      <selection activeCell="P173" sqref="P172:S173"/>
    </sheetView>
  </sheetViews>
  <sheetFormatPr defaultRowHeight="12"/>
  <cols>
    <col min="1" max="1" width="9.28515625" style="42" hidden="1" customWidth="1"/>
    <col min="2" max="2" width="9.28515625" style="22" customWidth="1"/>
    <col min="3" max="3" width="27.42578125" style="22" customWidth="1"/>
    <col min="4" max="4" width="22.140625" style="22" customWidth="1"/>
    <col min="5" max="5" width="22.7109375" style="22" customWidth="1"/>
    <col min="6" max="6" width="14.42578125" style="21" customWidth="1"/>
    <col min="7" max="7" width="17.42578125" style="22" customWidth="1"/>
    <col min="8" max="14" width="13.140625" style="35" customWidth="1"/>
    <col min="15" max="15" width="15.28515625" style="38" customWidth="1"/>
    <col min="16" max="23" width="13.140625" style="43" customWidth="1"/>
    <col min="24" max="16384" width="9.140625" style="19"/>
  </cols>
  <sheetData>
    <row r="1" spans="1:23" ht="45" customHeight="1">
      <c r="A1" s="39" t="s">
        <v>190</v>
      </c>
      <c r="B1" s="17" t="s">
        <v>151</v>
      </c>
      <c r="C1" s="99" t="s">
        <v>101</v>
      </c>
      <c r="D1" s="99"/>
      <c r="E1" s="99"/>
      <c r="F1" s="1" t="s">
        <v>100</v>
      </c>
      <c r="G1" s="1" t="s">
        <v>182</v>
      </c>
      <c r="H1" s="54" t="s">
        <v>183</v>
      </c>
      <c r="I1" s="54" t="s">
        <v>184</v>
      </c>
      <c r="J1" s="54" t="s">
        <v>185</v>
      </c>
      <c r="K1" s="54" t="s">
        <v>186</v>
      </c>
      <c r="L1" s="54" t="s">
        <v>187</v>
      </c>
      <c r="M1" s="54" t="s">
        <v>188</v>
      </c>
      <c r="N1" s="54" t="s">
        <v>189</v>
      </c>
      <c r="O1" s="27" t="s">
        <v>201</v>
      </c>
      <c r="P1" s="56" t="s">
        <v>196</v>
      </c>
      <c r="Q1" s="56" t="s">
        <v>197</v>
      </c>
      <c r="R1" s="56" t="s">
        <v>198</v>
      </c>
      <c r="S1" s="56" t="s">
        <v>199</v>
      </c>
      <c r="T1" s="56" t="s">
        <v>200</v>
      </c>
      <c r="U1" s="56"/>
      <c r="V1" s="56"/>
      <c r="W1" s="56"/>
    </row>
    <row r="2" spans="1:23">
      <c r="A2" s="39"/>
      <c r="B2" s="17"/>
      <c r="C2" s="2" t="s">
        <v>147</v>
      </c>
      <c r="D2" s="16"/>
      <c r="E2" s="16"/>
      <c r="F2" s="1"/>
      <c r="G2" s="1"/>
      <c r="H2" s="28"/>
      <c r="I2" s="28"/>
      <c r="J2" s="28"/>
      <c r="K2" s="28"/>
      <c r="L2" s="28"/>
      <c r="M2" s="28"/>
      <c r="N2" s="28"/>
      <c r="O2" s="36"/>
      <c r="P2" s="56"/>
      <c r="Q2" s="56"/>
      <c r="R2" s="56"/>
      <c r="S2" s="56"/>
      <c r="T2" s="56"/>
      <c r="U2" s="56"/>
      <c r="V2" s="56"/>
      <c r="W2" s="56"/>
    </row>
    <row r="3" spans="1:23" ht="12" customHeight="1">
      <c r="A3" s="92">
        <v>1</v>
      </c>
      <c r="B3" s="93">
        <v>1</v>
      </c>
      <c r="C3" s="95" t="s">
        <v>0</v>
      </c>
      <c r="D3" s="95"/>
      <c r="E3" s="95"/>
      <c r="F3" s="94" t="s">
        <v>1</v>
      </c>
      <c r="G3" s="94"/>
      <c r="H3" s="87"/>
      <c r="I3" s="87">
        <v>72</v>
      </c>
      <c r="J3" s="87"/>
      <c r="K3" s="87">
        <v>2700</v>
      </c>
      <c r="L3" s="87"/>
      <c r="M3" s="87">
        <v>300</v>
      </c>
      <c r="N3" s="87"/>
      <c r="O3" s="88">
        <f>SUM(H3:N7)</f>
        <v>3072</v>
      </c>
      <c r="P3" s="81">
        <v>33180</v>
      </c>
      <c r="Q3" s="81">
        <f t="shared" ref="Q3:Q66" si="0">P3*20/100</f>
        <v>6636</v>
      </c>
      <c r="R3" s="81">
        <f t="shared" ref="R3:R66" si="1">P3/36*6</f>
        <v>5530</v>
      </c>
      <c r="S3" s="81">
        <f t="shared" ref="S3:S66" si="2">R3+Q3+P3</f>
        <v>45346</v>
      </c>
      <c r="T3" s="81">
        <f t="shared" ref="T3:T66" si="3">P3*2/100</f>
        <v>663.6</v>
      </c>
      <c r="U3" s="81"/>
      <c r="V3" s="81"/>
      <c r="W3" s="81"/>
    </row>
    <row r="4" spans="1:23">
      <c r="A4" s="92"/>
      <c r="B4" s="93"/>
      <c r="C4" s="15" t="s">
        <v>2</v>
      </c>
      <c r="D4" s="15"/>
      <c r="E4" s="15" t="s">
        <v>3</v>
      </c>
      <c r="F4" s="94"/>
      <c r="G4" s="94"/>
      <c r="H4" s="87"/>
      <c r="I4" s="87"/>
      <c r="J4" s="87"/>
      <c r="K4" s="87"/>
      <c r="L4" s="87"/>
      <c r="M4" s="87"/>
      <c r="N4" s="87"/>
      <c r="O4" s="88"/>
      <c r="P4" s="81"/>
      <c r="Q4" s="81">
        <f t="shared" si="0"/>
        <v>0</v>
      </c>
      <c r="R4" s="81">
        <f t="shared" si="1"/>
        <v>0</v>
      </c>
      <c r="S4" s="81">
        <f t="shared" si="2"/>
        <v>0</v>
      </c>
      <c r="T4" s="81">
        <f t="shared" si="3"/>
        <v>0</v>
      </c>
      <c r="U4" s="81"/>
      <c r="V4" s="81"/>
      <c r="W4" s="81"/>
    </row>
    <row r="5" spans="1:23" ht="24">
      <c r="A5" s="92"/>
      <c r="B5" s="93"/>
      <c r="C5" s="15" t="s">
        <v>115</v>
      </c>
      <c r="D5" s="15" t="s">
        <v>5</v>
      </c>
      <c r="E5" s="15"/>
      <c r="F5" s="94"/>
      <c r="G5" s="94"/>
      <c r="H5" s="87"/>
      <c r="I5" s="87"/>
      <c r="J5" s="87"/>
      <c r="K5" s="87"/>
      <c r="L5" s="87"/>
      <c r="M5" s="87"/>
      <c r="N5" s="87"/>
      <c r="O5" s="88"/>
      <c r="P5" s="81"/>
      <c r="Q5" s="81">
        <f t="shared" si="0"/>
        <v>0</v>
      </c>
      <c r="R5" s="81">
        <f t="shared" si="1"/>
        <v>0</v>
      </c>
      <c r="S5" s="81">
        <f t="shared" si="2"/>
        <v>0</v>
      </c>
      <c r="T5" s="81">
        <f t="shared" si="3"/>
        <v>0</v>
      </c>
      <c r="U5" s="81"/>
      <c r="V5" s="81"/>
      <c r="W5" s="81"/>
    </row>
    <row r="6" spans="1:23">
      <c r="A6" s="92"/>
      <c r="B6" s="93"/>
      <c r="C6" s="15"/>
      <c r="D6" s="15" t="s">
        <v>6</v>
      </c>
      <c r="E6" s="15" t="s">
        <v>7</v>
      </c>
      <c r="F6" s="94"/>
      <c r="G6" s="94"/>
      <c r="H6" s="87"/>
      <c r="I6" s="87"/>
      <c r="J6" s="87"/>
      <c r="K6" s="87"/>
      <c r="L6" s="87"/>
      <c r="M6" s="87"/>
      <c r="N6" s="87"/>
      <c r="O6" s="88"/>
      <c r="P6" s="81"/>
      <c r="Q6" s="81">
        <f t="shared" si="0"/>
        <v>0</v>
      </c>
      <c r="R6" s="81">
        <f t="shared" si="1"/>
        <v>0</v>
      </c>
      <c r="S6" s="81">
        <f t="shared" si="2"/>
        <v>0</v>
      </c>
      <c r="T6" s="81">
        <f t="shared" si="3"/>
        <v>0</v>
      </c>
      <c r="U6" s="81"/>
      <c r="V6" s="81"/>
      <c r="W6" s="81"/>
    </row>
    <row r="7" spans="1:23">
      <c r="A7" s="92"/>
      <c r="B7" s="93"/>
      <c r="C7" s="15"/>
      <c r="D7" s="15" t="s">
        <v>8</v>
      </c>
      <c r="E7" s="15" t="s">
        <v>9</v>
      </c>
      <c r="F7" s="94"/>
      <c r="G7" s="94"/>
      <c r="H7" s="87"/>
      <c r="I7" s="87"/>
      <c r="J7" s="87"/>
      <c r="K7" s="87"/>
      <c r="L7" s="87"/>
      <c r="M7" s="87"/>
      <c r="N7" s="87"/>
      <c r="O7" s="88"/>
      <c r="P7" s="81"/>
      <c r="Q7" s="81">
        <f t="shared" si="0"/>
        <v>0</v>
      </c>
      <c r="R7" s="81">
        <f t="shared" si="1"/>
        <v>0</v>
      </c>
      <c r="S7" s="81">
        <f t="shared" si="2"/>
        <v>0</v>
      </c>
      <c r="T7" s="81">
        <f t="shared" si="3"/>
        <v>0</v>
      </c>
      <c r="U7" s="81"/>
      <c r="V7" s="81"/>
      <c r="W7" s="81"/>
    </row>
    <row r="8" spans="1:23" ht="12" customHeight="1">
      <c r="A8" s="92">
        <v>2</v>
      </c>
      <c r="B8" s="93">
        <v>2</v>
      </c>
      <c r="C8" s="95" t="s">
        <v>0</v>
      </c>
      <c r="D8" s="95"/>
      <c r="E8" s="95"/>
      <c r="F8" s="94" t="s">
        <v>1</v>
      </c>
      <c r="G8" s="94"/>
      <c r="H8" s="87">
        <v>200</v>
      </c>
      <c r="I8" s="87"/>
      <c r="J8" s="87"/>
      <c r="K8" s="87">
        <v>30</v>
      </c>
      <c r="L8" s="87">
        <v>220</v>
      </c>
      <c r="M8" s="87">
        <v>300</v>
      </c>
      <c r="N8" s="87"/>
      <c r="O8" s="88">
        <f>SUM(H8:N12)</f>
        <v>750</v>
      </c>
      <c r="P8" s="81">
        <v>8235</v>
      </c>
      <c r="Q8" s="81">
        <f t="shared" si="0"/>
        <v>1647</v>
      </c>
      <c r="R8" s="81">
        <f t="shared" si="1"/>
        <v>1372.5</v>
      </c>
      <c r="S8" s="81">
        <f t="shared" si="2"/>
        <v>11254.5</v>
      </c>
      <c r="T8" s="81">
        <f t="shared" si="3"/>
        <v>164.7</v>
      </c>
      <c r="U8" s="81"/>
      <c r="V8" s="81"/>
      <c r="W8" s="81"/>
    </row>
    <row r="9" spans="1:23">
      <c r="A9" s="92"/>
      <c r="B9" s="93"/>
      <c r="C9" s="15" t="s">
        <v>2</v>
      </c>
      <c r="D9" s="15"/>
      <c r="E9" s="15" t="s">
        <v>10</v>
      </c>
      <c r="F9" s="94"/>
      <c r="G9" s="94"/>
      <c r="H9" s="87"/>
      <c r="I9" s="87"/>
      <c r="J9" s="87"/>
      <c r="K9" s="87"/>
      <c r="L9" s="87"/>
      <c r="M9" s="87"/>
      <c r="N9" s="87"/>
      <c r="O9" s="88"/>
      <c r="P9" s="81"/>
      <c r="Q9" s="81">
        <f t="shared" si="0"/>
        <v>0</v>
      </c>
      <c r="R9" s="81">
        <f t="shared" si="1"/>
        <v>0</v>
      </c>
      <c r="S9" s="81">
        <f t="shared" si="2"/>
        <v>0</v>
      </c>
      <c r="T9" s="81">
        <f t="shared" si="3"/>
        <v>0</v>
      </c>
      <c r="U9" s="81"/>
      <c r="V9" s="81"/>
      <c r="W9" s="81"/>
    </row>
    <row r="10" spans="1:23" ht="24">
      <c r="A10" s="92"/>
      <c r="B10" s="93"/>
      <c r="C10" s="15" t="s">
        <v>4</v>
      </c>
      <c r="D10" s="15" t="s">
        <v>5</v>
      </c>
      <c r="E10" s="15"/>
      <c r="F10" s="94"/>
      <c r="G10" s="94"/>
      <c r="H10" s="87"/>
      <c r="I10" s="87"/>
      <c r="J10" s="87"/>
      <c r="K10" s="87"/>
      <c r="L10" s="87"/>
      <c r="M10" s="87"/>
      <c r="N10" s="87"/>
      <c r="O10" s="88"/>
      <c r="P10" s="81"/>
      <c r="Q10" s="81">
        <f t="shared" si="0"/>
        <v>0</v>
      </c>
      <c r="R10" s="81">
        <f t="shared" si="1"/>
        <v>0</v>
      </c>
      <c r="S10" s="81">
        <f t="shared" si="2"/>
        <v>0</v>
      </c>
      <c r="T10" s="81">
        <f t="shared" si="3"/>
        <v>0</v>
      </c>
      <c r="U10" s="81"/>
      <c r="V10" s="81"/>
      <c r="W10" s="81"/>
    </row>
    <row r="11" spans="1:23">
      <c r="A11" s="92"/>
      <c r="B11" s="93"/>
      <c r="C11" s="15"/>
      <c r="D11" s="15" t="s">
        <v>6</v>
      </c>
      <c r="E11" s="15" t="s">
        <v>11</v>
      </c>
      <c r="F11" s="94"/>
      <c r="G11" s="94"/>
      <c r="H11" s="87"/>
      <c r="I11" s="87"/>
      <c r="J11" s="87"/>
      <c r="K11" s="87"/>
      <c r="L11" s="87"/>
      <c r="M11" s="87"/>
      <c r="N11" s="87"/>
      <c r="O11" s="88"/>
      <c r="P11" s="81"/>
      <c r="Q11" s="81">
        <f t="shared" si="0"/>
        <v>0</v>
      </c>
      <c r="R11" s="81">
        <f t="shared" si="1"/>
        <v>0</v>
      </c>
      <c r="S11" s="81">
        <f t="shared" si="2"/>
        <v>0</v>
      </c>
      <c r="T11" s="81">
        <f t="shared" si="3"/>
        <v>0</v>
      </c>
      <c r="U11" s="81"/>
      <c r="V11" s="81"/>
      <c r="W11" s="81"/>
    </row>
    <row r="12" spans="1:23">
      <c r="A12" s="92"/>
      <c r="B12" s="93"/>
      <c r="C12" s="15"/>
      <c r="D12" s="15" t="s">
        <v>8</v>
      </c>
      <c r="E12" s="15" t="s">
        <v>12</v>
      </c>
      <c r="F12" s="94"/>
      <c r="G12" s="94"/>
      <c r="H12" s="87"/>
      <c r="I12" s="87"/>
      <c r="J12" s="87"/>
      <c r="K12" s="87"/>
      <c r="L12" s="87"/>
      <c r="M12" s="87"/>
      <c r="N12" s="87"/>
      <c r="O12" s="88"/>
      <c r="P12" s="81"/>
      <c r="Q12" s="81">
        <f t="shared" si="0"/>
        <v>0</v>
      </c>
      <c r="R12" s="81">
        <f t="shared" si="1"/>
        <v>0</v>
      </c>
      <c r="S12" s="81">
        <f t="shared" si="2"/>
        <v>0</v>
      </c>
      <c r="T12" s="81">
        <f t="shared" si="3"/>
        <v>0</v>
      </c>
      <c r="U12" s="81"/>
      <c r="V12" s="81"/>
      <c r="W12" s="81"/>
    </row>
    <row r="13" spans="1:23">
      <c r="A13" s="39"/>
      <c r="B13" s="17"/>
      <c r="C13" s="2" t="s">
        <v>148</v>
      </c>
      <c r="D13" s="16"/>
      <c r="E13" s="16"/>
      <c r="F13" s="1"/>
      <c r="G13" s="1"/>
      <c r="H13" s="28"/>
      <c r="I13" s="28"/>
      <c r="J13" s="28"/>
      <c r="K13" s="28"/>
      <c r="L13" s="28"/>
      <c r="M13" s="28"/>
      <c r="N13" s="28"/>
      <c r="O13" s="36"/>
      <c r="P13" s="57"/>
      <c r="Q13" s="57"/>
      <c r="R13" s="57"/>
      <c r="S13" s="57"/>
      <c r="T13" s="57"/>
      <c r="U13" s="57"/>
      <c r="V13" s="57"/>
      <c r="W13" s="57"/>
    </row>
    <row r="14" spans="1:23" ht="12" customHeight="1">
      <c r="A14" s="92">
        <v>3</v>
      </c>
      <c r="B14" s="93">
        <v>3</v>
      </c>
      <c r="C14" s="95" t="s">
        <v>13</v>
      </c>
      <c r="D14" s="95"/>
      <c r="E14" s="95"/>
      <c r="F14" s="94" t="s">
        <v>1</v>
      </c>
      <c r="G14" s="94"/>
      <c r="H14" s="87">
        <v>1800</v>
      </c>
      <c r="I14" s="87"/>
      <c r="J14" s="87">
        <v>7000</v>
      </c>
      <c r="K14" s="87">
        <v>14000</v>
      </c>
      <c r="L14" s="87">
        <v>250</v>
      </c>
      <c r="M14" s="87">
        <v>300</v>
      </c>
      <c r="N14" s="87"/>
      <c r="O14" s="88">
        <f>SUM(H14:N19)</f>
        <v>23350</v>
      </c>
      <c r="P14" s="81">
        <v>455350</v>
      </c>
      <c r="Q14" s="81">
        <f t="shared" si="0"/>
        <v>91070</v>
      </c>
      <c r="R14" s="81">
        <f t="shared" si="1"/>
        <v>75891.666666666672</v>
      </c>
      <c r="S14" s="81">
        <f t="shared" si="2"/>
        <v>622311.66666666674</v>
      </c>
      <c r="T14" s="81">
        <f t="shared" si="3"/>
        <v>9107</v>
      </c>
      <c r="U14" s="81"/>
      <c r="V14" s="81"/>
      <c r="W14" s="81"/>
    </row>
    <row r="15" spans="1:23">
      <c r="A15" s="92"/>
      <c r="B15" s="93"/>
      <c r="C15" s="15" t="s">
        <v>2</v>
      </c>
      <c r="D15" s="15"/>
      <c r="E15" s="15" t="s">
        <v>14</v>
      </c>
      <c r="F15" s="94"/>
      <c r="G15" s="94"/>
      <c r="H15" s="87"/>
      <c r="I15" s="87"/>
      <c r="J15" s="87"/>
      <c r="K15" s="87"/>
      <c r="L15" s="87"/>
      <c r="M15" s="87"/>
      <c r="N15" s="87"/>
      <c r="O15" s="88"/>
      <c r="P15" s="81"/>
      <c r="Q15" s="81">
        <f t="shared" si="0"/>
        <v>0</v>
      </c>
      <c r="R15" s="81">
        <f t="shared" si="1"/>
        <v>0</v>
      </c>
      <c r="S15" s="81">
        <f t="shared" si="2"/>
        <v>0</v>
      </c>
      <c r="T15" s="81">
        <f t="shared" si="3"/>
        <v>0</v>
      </c>
      <c r="U15" s="81"/>
      <c r="V15" s="81"/>
      <c r="W15" s="81"/>
    </row>
    <row r="16" spans="1:23">
      <c r="A16" s="92"/>
      <c r="B16" s="93"/>
      <c r="C16" s="15" t="s">
        <v>4</v>
      </c>
      <c r="D16" s="15" t="s">
        <v>6</v>
      </c>
      <c r="E16" s="15" t="s">
        <v>15</v>
      </c>
      <c r="F16" s="94"/>
      <c r="G16" s="94"/>
      <c r="H16" s="87"/>
      <c r="I16" s="87"/>
      <c r="J16" s="87"/>
      <c r="K16" s="87"/>
      <c r="L16" s="87"/>
      <c r="M16" s="87"/>
      <c r="N16" s="87"/>
      <c r="O16" s="88"/>
      <c r="P16" s="81"/>
      <c r="Q16" s="81">
        <f t="shared" si="0"/>
        <v>0</v>
      </c>
      <c r="R16" s="81">
        <f t="shared" si="1"/>
        <v>0</v>
      </c>
      <c r="S16" s="81">
        <f t="shared" si="2"/>
        <v>0</v>
      </c>
      <c r="T16" s="81">
        <f t="shared" si="3"/>
        <v>0</v>
      </c>
      <c r="U16" s="81"/>
      <c r="V16" s="81"/>
      <c r="W16" s="81"/>
    </row>
    <row r="17" spans="1:23">
      <c r="A17" s="92"/>
      <c r="B17" s="93"/>
      <c r="C17" s="15"/>
      <c r="D17" s="15" t="s">
        <v>8</v>
      </c>
      <c r="E17" s="15" t="s">
        <v>16</v>
      </c>
      <c r="F17" s="94"/>
      <c r="G17" s="94"/>
      <c r="H17" s="87"/>
      <c r="I17" s="87"/>
      <c r="J17" s="87"/>
      <c r="K17" s="87"/>
      <c r="L17" s="87"/>
      <c r="M17" s="87"/>
      <c r="N17" s="87"/>
      <c r="O17" s="88"/>
      <c r="P17" s="81"/>
      <c r="Q17" s="81">
        <f t="shared" si="0"/>
        <v>0</v>
      </c>
      <c r="R17" s="81">
        <f t="shared" si="1"/>
        <v>0</v>
      </c>
      <c r="S17" s="81">
        <f t="shared" si="2"/>
        <v>0</v>
      </c>
      <c r="T17" s="81">
        <f t="shared" si="3"/>
        <v>0</v>
      </c>
      <c r="U17" s="81"/>
      <c r="V17" s="81"/>
      <c r="W17" s="81"/>
    </row>
    <row r="18" spans="1:23">
      <c r="A18" s="92"/>
      <c r="B18" s="93"/>
      <c r="C18" s="15"/>
      <c r="D18" s="15" t="s">
        <v>17</v>
      </c>
      <c r="E18" s="15" t="s">
        <v>18</v>
      </c>
      <c r="F18" s="94"/>
      <c r="G18" s="94"/>
      <c r="H18" s="87"/>
      <c r="I18" s="87"/>
      <c r="J18" s="87"/>
      <c r="K18" s="87"/>
      <c r="L18" s="87"/>
      <c r="M18" s="87"/>
      <c r="N18" s="87"/>
      <c r="O18" s="88"/>
      <c r="P18" s="81"/>
      <c r="Q18" s="81">
        <f t="shared" si="0"/>
        <v>0</v>
      </c>
      <c r="R18" s="81">
        <f t="shared" si="1"/>
        <v>0</v>
      </c>
      <c r="S18" s="81">
        <f t="shared" si="2"/>
        <v>0</v>
      </c>
      <c r="T18" s="81">
        <f t="shared" si="3"/>
        <v>0</v>
      </c>
      <c r="U18" s="81"/>
      <c r="V18" s="81"/>
      <c r="W18" s="81"/>
    </row>
    <row r="19" spans="1:23">
      <c r="A19" s="92"/>
      <c r="B19" s="93"/>
      <c r="C19" s="15"/>
      <c r="D19" s="15" t="s">
        <v>19</v>
      </c>
      <c r="E19" s="15" t="s">
        <v>20</v>
      </c>
      <c r="F19" s="94"/>
      <c r="G19" s="94"/>
      <c r="H19" s="87"/>
      <c r="I19" s="87"/>
      <c r="J19" s="87"/>
      <c r="K19" s="87"/>
      <c r="L19" s="87"/>
      <c r="M19" s="87"/>
      <c r="N19" s="87"/>
      <c r="O19" s="88"/>
      <c r="P19" s="81"/>
      <c r="Q19" s="81">
        <f t="shared" si="0"/>
        <v>0</v>
      </c>
      <c r="R19" s="81">
        <f t="shared" si="1"/>
        <v>0</v>
      </c>
      <c r="S19" s="81">
        <f t="shared" si="2"/>
        <v>0</v>
      </c>
      <c r="T19" s="81">
        <f t="shared" si="3"/>
        <v>0</v>
      </c>
      <c r="U19" s="81"/>
      <c r="V19" s="81"/>
      <c r="W19" s="81"/>
    </row>
    <row r="20" spans="1:23" ht="12" customHeight="1">
      <c r="A20" s="92">
        <v>4</v>
      </c>
      <c r="B20" s="93">
        <v>4</v>
      </c>
      <c r="C20" s="95" t="s">
        <v>21</v>
      </c>
      <c r="D20" s="95"/>
      <c r="E20" s="95"/>
      <c r="F20" s="94" t="s">
        <v>1</v>
      </c>
      <c r="G20" s="94"/>
      <c r="H20" s="87">
        <v>8000</v>
      </c>
      <c r="I20" s="87">
        <v>6000</v>
      </c>
      <c r="J20" s="87">
        <v>20500</v>
      </c>
      <c r="K20" s="87">
        <v>22000</v>
      </c>
      <c r="L20" s="87"/>
      <c r="M20" s="87">
        <v>1800</v>
      </c>
      <c r="N20" s="87">
        <v>1500</v>
      </c>
      <c r="O20" s="88">
        <f>SUM(H20:N25)</f>
        <v>59800</v>
      </c>
      <c r="P20" s="81">
        <v>1010620</v>
      </c>
      <c r="Q20" s="81">
        <f t="shared" si="0"/>
        <v>202124</v>
      </c>
      <c r="R20" s="81">
        <f t="shared" si="1"/>
        <v>168436.66666666666</v>
      </c>
      <c r="S20" s="81">
        <f t="shared" si="2"/>
        <v>1381180.6666666665</v>
      </c>
      <c r="T20" s="81">
        <f t="shared" si="3"/>
        <v>20212.400000000001</v>
      </c>
      <c r="U20" s="81"/>
      <c r="V20" s="81"/>
      <c r="W20" s="81"/>
    </row>
    <row r="21" spans="1:23">
      <c r="A21" s="92"/>
      <c r="B21" s="93"/>
      <c r="C21" s="15" t="s">
        <v>2</v>
      </c>
      <c r="D21" s="15"/>
      <c r="E21" s="15" t="s">
        <v>152</v>
      </c>
      <c r="F21" s="94"/>
      <c r="G21" s="94"/>
      <c r="H21" s="87"/>
      <c r="I21" s="87"/>
      <c r="J21" s="87"/>
      <c r="K21" s="87"/>
      <c r="L21" s="87"/>
      <c r="M21" s="87"/>
      <c r="N21" s="87"/>
      <c r="O21" s="88"/>
      <c r="P21" s="81"/>
      <c r="Q21" s="81">
        <f t="shared" si="0"/>
        <v>0</v>
      </c>
      <c r="R21" s="81">
        <f t="shared" si="1"/>
        <v>0</v>
      </c>
      <c r="S21" s="81">
        <f t="shared" si="2"/>
        <v>0</v>
      </c>
      <c r="T21" s="81">
        <f t="shared" si="3"/>
        <v>0</v>
      </c>
      <c r="U21" s="81"/>
      <c r="V21" s="81"/>
      <c r="W21" s="81"/>
    </row>
    <row r="22" spans="1:23">
      <c r="A22" s="92"/>
      <c r="B22" s="93"/>
      <c r="C22" s="15" t="s">
        <v>4</v>
      </c>
      <c r="D22" s="15" t="s">
        <v>6</v>
      </c>
      <c r="E22" s="15" t="s">
        <v>22</v>
      </c>
      <c r="F22" s="94"/>
      <c r="G22" s="94"/>
      <c r="H22" s="87"/>
      <c r="I22" s="87"/>
      <c r="J22" s="87"/>
      <c r="K22" s="87"/>
      <c r="L22" s="87"/>
      <c r="M22" s="87"/>
      <c r="N22" s="87"/>
      <c r="O22" s="88"/>
      <c r="P22" s="81"/>
      <c r="Q22" s="81">
        <f t="shared" si="0"/>
        <v>0</v>
      </c>
      <c r="R22" s="81">
        <f t="shared" si="1"/>
        <v>0</v>
      </c>
      <c r="S22" s="81">
        <f t="shared" si="2"/>
        <v>0</v>
      </c>
      <c r="T22" s="81">
        <f t="shared" si="3"/>
        <v>0</v>
      </c>
      <c r="U22" s="81"/>
      <c r="V22" s="81"/>
      <c r="W22" s="81"/>
    </row>
    <row r="23" spans="1:23">
      <c r="A23" s="92"/>
      <c r="B23" s="93"/>
      <c r="C23" s="15"/>
      <c r="D23" s="15" t="s">
        <v>23</v>
      </c>
      <c r="E23" s="15" t="s">
        <v>24</v>
      </c>
      <c r="F23" s="94"/>
      <c r="G23" s="94"/>
      <c r="H23" s="87"/>
      <c r="I23" s="87"/>
      <c r="J23" s="87"/>
      <c r="K23" s="87"/>
      <c r="L23" s="87"/>
      <c r="M23" s="87"/>
      <c r="N23" s="87"/>
      <c r="O23" s="88"/>
      <c r="P23" s="81"/>
      <c r="Q23" s="81">
        <f t="shared" si="0"/>
        <v>0</v>
      </c>
      <c r="R23" s="81">
        <f t="shared" si="1"/>
        <v>0</v>
      </c>
      <c r="S23" s="81">
        <f t="shared" si="2"/>
        <v>0</v>
      </c>
      <c r="T23" s="81">
        <f t="shared" si="3"/>
        <v>0</v>
      </c>
      <c r="U23" s="81"/>
      <c r="V23" s="81"/>
      <c r="W23" s="81"/>
    </row>
    <row r="24" spans="1:23">
      <c r="A24" s="92"/>
      <c r="B24" s="93"/>
      <c r="C24" s="15"/>
      <c r="D24" s="15" t="s">
        <v>17</v>
      </c>
      <c r="E24" s="15" t="s">
        <v>25</v>
      </c>
      <c r="F24" s="94"/>
      <c r="G24" s="94"/>
      <c r="H24" s="87"/>
      <c r="I24" s="87"/>
      <c r="J24" s="87"/>
      <c r="K24" s="87"/>
      <c r="L24" s="87"/>
      <c r="M24" s="87"/>
      <c r="N24" s="87"/>
      <c r="O24" s="88"/>
      <c r="P24" s="81"/>
      <c r="Q24" s="81">
        <f t="shared" si="0"/>
        <v>0</v>
      </c>
      <c r="R24" s="81">
        <f t="shared" si="1"/>
        <v>0</v>
      </c>
      <c r="S24" s="81">
        <f t="shared" si="2"/>
        <v>0</v>
      </c>
      <c r="T24" s="81">
        <f t="shared" si="3"/>
        <v>0</v>
      </c>
      <c r="U24" s="81"/>
      <c r="V24" s="81"/>
      <c r="W24" s="81"/>
    </row>
    <row r="25" spans="1:23">
      <c r="A25" s="92"/>
      <c r="B25" s="93"/>
      <c r="C25" s="15"/>
      <c r="D25" s="15" t="s">
        <v>19</v>
      </c>
      <c r="E25" s="15" t="s">
        <v>20</v>
      </c>
      <c r="F25" s="94"/>
      <c r="G25" s="94"/>
      <c r="H25" s="87"/>
      <c r="I25" s="87"/>
      <c r="J25" s="87"/>
      <c r="K25" s="87"/>
      <c r="L25" s="87"/>
      <c r="M25" s="87"/>
      <c r="N25" s="87"/>
      <c r="O25" s="88"/>
      <c r="P25" s="81"/>
      <c r="Q25" s="81">
        <f t="shared" si="0"/>
        <v>0</v>
      </c>
      <c r="R25" s="81">
        <f t="shared" si="1"/>
        <v>0</v>
      </c>
      <c r="S25" s="81">
        <f t="shared" si="2"/>
        <v>0</v>
      </c>
      <c r="T25" s="81">
        <f t="shared" si="3"/>
        <v>0</v>
      </c>
      <c r="U25" s="81"/>
      <c r="V25" s="81"/>
      <c r="W25" s="81"/>
    </row>
    <row r="26" spans="1:23" ht="12" customHeight="1">
      <c r="A26" s="92">
        <v>5</v>
      </c>
      <c r="B26" s="93">
        <v>5</v>
      </c>
      <c r="C26" s="95" t="s">
        <v>13</v>
      </c>
      <c r="D26" s="95"/>
      <c r="E26" s="95"/>
      <c r="F26" s="94" t="s">
        <v>1</v>
      </c>
      <c r="G26" s="94"/>
      <c r="H26" s="87">
        <v>8000</v>
      </c>
      <c r="I26" s="87"/>
      <c r="J26" s="87">
        <v>200</v>
      </c>
      <c r="K26" s="87"/>
      <c r="L26" s="87"/>
      <c r="M26" s="87">
        <v>600</v>
      </c>
      <c r="N26" s="87"/>
      <c r="O26" s="88">
        <f>SUM(H26:N31)</f>
        <v>8800</v>
      </c>
      <c r="P26" s="81">
        <v>286000</v>
      </c>
      <c r="Q26" s="81">
        <f t="shared" si="0"/>
        <v>57200</v>
      </c>
      <c r="R26" s="81">
        <f t="shared" si="1"/>
        <v>47666.666666666664</v>
      </c>
      <c r="S26" s="81">
        <f t="shared" si="2"/>
        <v>390866.66666666663</v>
      </c>
      <c r="T26" s="81">
        <f t="shared" si="3"/>
        <v>5720</v>
      </c>
      <c r="U26" s="81"/>
      <c r="V26" s="81"/>
      <c r="W26" s="81"/>
    </row>
    <row r="27" spans="1:23">
      <c r="A27" s="92"/>
      <c r="B27" s="93"/>
      <c r="C27" s="15" t="s">
        <v>2</v>
      </c>
      <c r="D27" s="3"/>
      <c r="E27" s="15" t="s">
        <v>26</v>
      </c>
      <c r="F27" s="94"/>
      <c r="G27" s="94"/>
      <c r="H27" s="87"/>
      <c r="I27" s="87"/>
      <c r="J27" s="87"/>
      <c r="K27" s="87"/>
      <c r="L27" s="87"/>
      <c r="M27" s="87"/>
      <c r="N27" s="87"/>
      <c r="O27" s="88"/>
      <c r="P27" s="81"/>
      <c r="Q27" s="81">
        <f t="shared" si="0"/>
        <v>0</v>
      </c>
      <c r="R27" s="81">
        <f t="shared" si="1"/>
        <v>0</v>
      </c>
      <c r="S27" s="81">
        <f t="shared" si="2"/>
        <v>0</v>
      </c>
      <c r="T27" s="81">
        <f t="shared" si="3"/>
        <v>0</v>
      </c>
      <c r="U27" s="81"/>
      <c r="V27" s="81"/>
      <c r="W27" s="81"/>
    </row>
    <row r="28" spans="1:23">
      <c r="A28" s="92"/>
      <c r="B28" s="93"/>
      <c r="C28" s="15" t="s">
        <v>4</v>
      </c>
      <c r="D28" s="15" t="s">
        <v>6</v>
      </c>
      <c r="E28" s="15" t="s">
        <v>27</v>
      </c>
      <c r="F28" s="94"/>
      <c r="G28" s="94"/>
      <c r="H28" s="87"/>
      <c r="I28" s="87"/>
      <c r="J28" s="87"/>
      <c r="K28" s="87"/>
      <c r="L28" s="87"/>
      <c r="M28" s="87"/>
      <c r="N28" s="87"/>
      <c r="O28" s="88"/>
      <c r="P28" s="81"/>
      <c r="Q28" s="81">
        <f t="shared" si="0"/>
        <v>0</v>
      </c>
      <c r="R28" s="81">
        <f t="shared" si="1"/>
        <v>0</v>
      </c>
      <c r="S28" s="81">
        <f t="shared" si="2"/>
        <v>0</v>
      </c>
      <c r="T28" s="81">
        <f t="shared" si="3"/>
        <v>0</v>
      </c>
      <c r="U28" s="81"/>
      <c r="V28" s="81"/>
      <c r="W28" s="81"/>
    </row>
    <row r="29" spans="1:23">
      <c r="A29" s="92"/>
      <c r="B29" s="93"/>
      <c r="C29" s="15"/>
      <c r="D29" s="15" t="s">
        <v>8</v>
      </c>
      <c r="E29" s="15" t="s">
        <v>28</v>
      </c>
      <c r="F29" s="94"/>
      <c r="G29" s="94"/>
      <c r="H29" s="87"/>
      <c r="I29" s="87"/>
      <c r="J29" s="87"/>
      <c r="K29" s="87"/>
      <c r="L29" s="87"/>
      <c r="M29" s="87"/>
      <c r="N29" s="87"/>
      <c r="O29" s="88"/>
      <c r="P29" s="81"/>
      <c r="Q29" s="81">
        <f t="shared" si="0"/>
        <v>0</v>
      </c>
      <c r="R29" s="81">
        <f t="shared" si="1"/>
        <v>0</v>
      </c>
      <c r="S29" s="81">
        <f t="shared" si="2"/>
        <v>0</v>
      </c>
      <c r="T29" s="81">
        <f t="shared" si="3"/>
        <v>0</v>
      </c>
      <c r="U29" s="81"/>
      <c r="V29" s="81"/>
      <c r="W29" s="81"/>
    </row>
    <row r="30" spans="1:23">
      <c r="A30" s="92"/>
      <c r="B30" s="93"/>
      <c r="C30" s="15"/>
      <c r="D30" s="15" t="s">
        <v>17</v>
      </c>
      <c r="E30" s="15" t="s">
        <v>24</v>
      </c>
      <c r="F30" s="94"/>
      <c r="G30" s="94"/>
      <c r="H30" s="87"/>
      <c r="I30" s="87"/>
      <c r="J30" s="87"/>
      <c r="K30" s="87"/>
      <c r="L30" s="87"/>
      <c r="M30" s="87"/>
      <c r="N30" s="87"/>
      <c r="O30" s="88"/>
      <c r="P30" s="81"/>
      <c r="Q30" s="81">
        <f t="shared" si="0"/>
        <v>0</v>
      </c>
      <c r="R30" s="81">
        <f t="shared" si="1"/>
        <v>0</v>
      </c>
      <c r="S30" s="81">
        <f t="shared" si="2"/>
        <v>0</v>
      </c>
      <c r="T30" s="81">
        <f t="shared" si="3"/>
        <v>0</v>
      </c>
      <c r="U30" s="81"/>
      <c r="V30" s="81"/>
      <c r="W30" s="81"/>
    </row>
    <row r="31" spans="1:23">
      <c r="A31" s="92"/>
      <c r="B31" s="93"/>
      <c r="C31" s="15"/>
      <c r="D31" s="15" t="s">
        <v>19</v>
      </c>
      <c r="E31" s="15" t="s">
        <v>20</v>
      </c>
      <c r="F31" s="94"/>
      <c r="G31" s="94"/>
      <c r="H31" s="87"/>
      <c r="I31" s="87"/>
      <c r="J31" s="87"/>
      <c r="K31" s="87"/>
      <c r="L31" s="87"/>
      <c r="M31" s="87"/>
      <c r="N31" s="87"/>
      <c r="O31" s="88"/>
      <c r="P31" s="81"/>
      <c r="Q31" s="81">
        <f t="shared" si="0"/>
        <v>0</v>
      </c>
      <c r="R31" s="81">
        <f t="shared" si="1"/>
        <v>0</v>
      </c>
      <c r="S31" s="81">
        <f t="shared" si="2"/>
        <v>0</v>
      </c>
      <c r="T31" s="81">
        <f t="shared" si="3"/>
        <v>0</v>
      </c>
      <c r="U31" s="81"/>
      <c r="V31" s="81"/>
      <c r="W31" s="81"/>
    </row>
    <row r="32" spans="1:23" ht="12" customHeight="1">
      <c r="A32" s="92">
        <v>6</v>
      </c>
      <c r="B32" s="93">
        <v>6</v>
      </c>
      <c r="C32" s="95" t="s">
        <v>21</v>
      </c>
      <c r="D32" s="95"/>
      <c r="E32" s="95"/>
      <c r="F32" s="94" t="s">
        <v>1</v>
      </c>
      <c r="G32" s="94"/>
      <c r="H32" s="87">
        <v>200</v>
      </c>
      <c r="I32" s="87">
        <v>8300</v>
      </c>
      <c r="J32" s="87">
        <v>7000</v>
      </c>
      <c r="K32" s="87"/>
      <c r="L32" s="87">
        <v>40120</v>
      </c>
      <c r="M32" s="87">
        <v>1800</v>
      </c>
      <c r="N32" s="87"/>
      <c r="O32" s="88">
        <f>SUM(H32:N37)</f>
        <v>57420</v>
      </c>
      <c r="P32" s="81">
        <v>733850</v>
      </c>
      <c r="Q32" s="81">
        <f t="shared" si="0"/>
        <v>146770</v>
      </c>
      <c r="R32" s="81">
        <f t="shared" si="1"/>
        <v>122308.33333333334</v>
      </c>
      <c r="S32" s="81">
        <f t="shared" si="2"/>
        <v>1002928.3333333334</v>
      </c>
      <c r="T32" s="81">
        <f t="shared" si="3"/>
        <v>14677</v>
      </c>
      <c r="U32" s="81"/>
      <c r="V32" s="81"/>
      <c r="W32" s="81"/>
    </row>
    <row r="33" spans="1:23">
      <c r="A33" s="92"/>
      <c r="B33" s="93"/>
      <c r="C33" s="15" t="s">
        <v>2</v>
      </c>
      <c r="D33" s="15"/>
      <c r="E33" s="15" t="s">
        <v>29</v>
      </c>
      <c r="F33" s="94"/>
      <c r="G33" s="94"/>
      <c r="H33" s="87"/>
      <c r="I33" s="87"/>
      <c r="J33" s="87"/>
      <c r="K33" s="87"/>
      <c r="L33" s="87"/>
      <c r="M33" s="87"/>
      <c r="N33" s="87"/>
      <c r="O33" s="88"/>
      <c r="P33" s="81"/>
      <c r="Q33" s="81">
        <f t="shared" si="0"/>
        <v>0</v>
      </c>
      <c r="R33" s="81">
        <f t="shared" si="1"/>
        <v>0</v>
      </c>
      <c r="S33" s="81">
        <f t="shared" si="2"/>
        <v>0</v>
      </c>
      <c r="T33" s="81">
        <f t="shared" si="3"/>
        <v>0</v>
      </c>
      <c r="U33" s="81"/>
      <c r="V33" s="81"/>
      <c r="W33" s="81"/>
    </row>
    <row r="34" spans="1:23">
      <c r="A34" s="92"/>
      <c r="B34" s="93"/>
      <c r="C34" s="15" t="s">
        <v>4</v>
      </c>
      <c r="D34" s="15" t="s">
        <v>6</v>
      </c>
      <c r="E34" s="15" t="s">
        <v>30</v>
      </c>
      <c r="F34" s="94"/>
      <c r="G34" s="94"/>
      <c r="H34" s="87"/>
      <c r="I34" s="87"/>
      <c r="J34" s="87"/>
      <c r="K34" s="87"/>
      <c r="L34" s="87"/>
      <c r="M34" s="87"/>
      <c r="N34" s="87"/>
      <c r="O34" s="88"/>
      <c r="P34" s="81"/>
      <c r="Q34" s="81">
        <f t="shared" si="0"/>
        <v>0</v>
      </c>
      <c r="R34" s="81">
        <f t="shared" si="1"/>
        <v>0</v>
      </c>
      <c r="S34" s="81">
        <f t="shared" si="2"/>
        <v>0</v>
      </c>
      <c r="T34" s="81">
        <f t="shared" si="3"/>
        <v>0</v>
      </c>
      <c r="U34" s="81"/>
      <c r="V34" s="81"/>
      <c r="W34" s="81"/>
    </row>
    <row r="35" spans="1:23">
      <c r="A35" s="92"/>
      <c r="B35" s="93"/>
      <c r="C35" s="15"/>
      <c r="D35" s="15" t="s">
        <v>8</v>
      </c>
      <c r="E35" s="15" t="s">
        <v>31</v>
      </c>
      <c r="F35" s="94"/>
      <c r="G35" s="94"/>
      <c r="H35" s="87"/>
      <c r="I35" s="87"/>
      <c r="J35" s="87"/>
      <c r="K35" s="87"/>
      <c r="L35" s="87"/>
      <c r="M35" s="87"/>
      <c r="N35" s="87"/>
      <c r="O35" s="88"/>
      <c r="P35" s="81"/>
      <c r="Q35" s="81">
        <f t="shared" si="0"/>
        <v>0</v>
      </c>
      <c r="R35" s="81">
        <f t="shared" si="1"/>
        <v>0</v>
      </c>
      <c r="S35" s="81">
        <f t="shared" si="2"/>
        <v>0</v>
      </c>
      <c r="T35" s="81">
        <f t="shared" si="3"/>
        <v>0</v>
      </c>
      <c r="U35" s="81"/>
      <c r="V35" s="81"/>
      <c r="W35" s="81"/>
    </row>
    <row r="36" spans="1:23">
      <c r="A36" s="92"/>
      <c r="B36" s="93"/>
      <c r="C36" s="15"/>
      <c r="D36" s="15" t="s">
        <v>17</v>
      </c>
      <c r="E36" s="15" t="s">
        <v>32</v>
      </c>
      <c r="F36" s="94"/>
      <c r="G36" s="94"/>
      <c r="H36" s="87"/>
      <c r="I36" s="87"/>
      <c r="J36" s="87"/>
      <c r="K36" s="87"/>
      <c r="L36" s="87"/>
      <c r="M36" s="87"/>
      <c r="N36" s="87"/>
      <c r="O36" s="88"/>
      <c r="P36" s="81"/>
      <c r="Q36" s="81">
        <f t="shared" si="0"/>
        <v>0</v>
      </c>
      <c r="R36" s="81">
        <f t="shared" si="1"/>
        <v>0</v>
      </c>
      <c r="S36" s="81">
        <f t="shared" si="2"/>
        <v>0</v>
      </c>
      <c r="T36" s="81">
        <f t="shared" si="3"/>
        <v>0</v>
      </c>
      <c r="U36" s="81"/>
      <c r="V36" s="81"/>
      <c r="W36" s="81"/>
    </row>
    <row r="37" spans="1:23">
      <c r="A37" s="92"/>
      <c r="B37" s="93"/>
      <c r="C37" s="15"/>
      <c r="D37" s="15" t="s">
        <v>19</v>
      </c>
      <c r="E37" s="15" t="s">
        <v>20</v>
      </c>
      <c r="F37" s="94"/>
      <c r="G37" s="94"/>
      <c r="H37" s="87"/>
      <c r="I37" s="87"/>
      <c r="J37" s="87"/>
      <c r="K37" s="87"/>
      <c r="L37" s="87"/>
      <c r="M37" s="87"/>
      <c r="N37" s="87"/>
      <c r="O37" s="88"/>
      <c r="P37" s="81"/>
      <c r="Q37" s="81">
        <f t="shared" si="0"/>
        <v>0</v>
      </c>
      <c r="R37" s="81">
        <f t="shared" si="1"/>
        <v>0</v>
      </c>
      <c r="S37" s="81">
        <f t="shared" si="2"/>
        <v>0</v>
      </c>
      <c r="T37" s="81">
        <f t="shared" si="3"/>
        <v>0</v>
      </c>
      <c r="U37" s="81"/>
      <c r="V37" s="81"/>
      <c r="W37" s="81"/>
    </row>
    <row r="38" spans="1:23" ht="12" customHeight="1">
      <c r="A38" s="92">
        <v>7</v>
      </c>
      <c r="B38" s="93">
        <v>7</v>
      </c>
      <c r="C38" s="95" t="s">
        <v>33</v>
      </c>
      <c r="D38" s="95"/>
      <c r="E38" s="95"/>
      <c r="F38" s="94" t="s">
        <v>1</v>
      </c>
      <c r="G38" s="94"/>
      <c r="H38" s="100"/>
      <c r="I38" s="87">
        <v>500</v>
      </c>
      <c r="J38" s="87">
        <v>4500</v>
      </c>
      <c r="K38" s="87">
        <v>2500</v>
      </c>
      <c r="L38" s="87"/>
      <c r="M38" s="87">
        <v>300</v>
      </c>
      <c r="N38" s="87"/>
      <c r="O38" s="88">
        <f>SUM(I38:N38)</f>
        <v>7800</v>
      </c>
      <c r="P38" s="81">
        <v>130890</v>
      </c>
      <c r="Q38" s="81">
        <f t="shared" si="0"/>
        <v>26178</v>
      </c>
      <c r="R38" s="81">
        <f t="shared" si="1"/>
        <v>21815</v>
      </c>
      <c r="S38" s="81">
        <f t="shared" si="2"/>
        <v>178883</v>
      </c>
      <c r="T38" s="81">
        <f t="shared" si="3"/>
        <v>2617.8000000000002</v>
      </c>
      <c r="U38" s="81"/>
      <c r="V38" s="81"/>
      <c r="W38" s="81"/>
    </row>
    <row r="39" spans="1:23">
      <c r="A39" s="92"/>
      <c r="B39" s="93"/>
      <c r="C39" s="15" t="s">
        <v>2</v>
      </c>
      <c r="D39" s="15"/>
      <c r="E39" s="15" t="s">
        <v>34</v>
      </c>
      <c r="F39" s="94"/>
      <c r="G39" s="94"/>
      <c r="H39" s="100"/>
      <c r="I39" s="87"/>
      <c r="J39" s="87"/>
      <c r="K39" s="87"/>
      <c r="L39" s="87"/>
      <c r="M39" s="87"/>
      <c r="N39" s="87"/>
      <c r="O39" s="88"/>
      <c r="P39" s="81"/>
      <c r="Q39" s="81">
        <f t="shared" si="0"/>
        <v>0</v>
      </c>
      <c r="R39" s="81">
        <f t="shared" si="1"/>
        <v>0</v>
      </c>
      <c r="S39" s="81">
        <f t="shared" si="2"/>
        <v>0</v>
      </c>
      <c r="T39" s="81">
        <f t="shared" si="3"/>
        <v>0</v>
      </c>
      <c r="U39" s="81"/>
      <c r="V39" s="81"/>
      <c r="W39" s="81"/>
    </row>
    <row r="40" spans="1:23">
      <c r="A40" s="92"/>
      <c r="B40" s="93"/>
      <c r="C40" s="15" t="s">
        <v>4</v>
      </c>
      <c r="D40" s="15" t="s">
        <v>6</v>
      </c>
      <c r="E40" s="15" t="s">
        <v>123</v>
      </c>
      <c r="F40" s="94"/>
      <c r="G40" s="94"/>
      <c r="H40" s="100"/>
      <c r="I40" s="87"/>
      <c r="J40" s="87"/>
      <c r="K40" s="87"/>
      <c r="L40" s="87"/>
      <c r="M40" s="87"/>
      <c r="N40" s="87"/>
      <c r="O40" s="88"/>
      <c r="P40" s="81"/>
      <c r="Q40" s="81">
        <f t="shared" si="0"/>
        <v>0</v>
      </c>
      <c r="R40" s="81">
        <f t="shared" si="1"/>
        <v>0</v>
      </c>
      <c r="S40" s="81">
        <f t="shared" si="2"/>
        <v>0</v>
      </c>
      <c r="T40" s="81">
        <f t="shared" si="3"/>
        <v>0</v>
      </c>
      <c r="U40" s="81"/>
      <c r="V40" s="81"/>
      <c r="W40" s="81"/>
    </row>
    <row r="41" spans="1:23">
      <c r="A41" s="92"/>
      <c r="B41" s="93"/>
      <c r="C41" s="15"/>
      <c r="D41" s="15" t="s">
        <v>23</v>
      </c>
      <c r="E41" s="15" t="s">
        <v>122</v>
      </c>
      <c r="F41" s="94"/>
      <c r="G41" s="94"/>
      <c r="H41" s="100"/>
      <c r="I41" s="87"/>
      <c r="J41" s="87"/>
      <c r="K41" s="87"/>
      <c r="L41" s="87"/>
      <c r="M41" s="87"/>
      <c r="N41" s="87"/>
      <c r="O41" s="88"/>
      <c r="P41" s="81"/>
      <c r="Q41" s="81">
        <f t="shared" si="0"/>
        <v>0</v>
      </c>
      <c r="R41" s="81">
        <f t="shared" si="1"/>
        <v>0</v>
      </c>
      <c r="S41" s="81">
        <f t="shared" si="2"/>
        <v>0</v>
      </c>
      <c r="T41" s="81">
        <f t="shared" si="3"/>
        <v>0</v>
      </c>
      <c r="U41" s="81"/>
      <c r="V41" s="81"/>
      <c r="W41" s="81"/>
    </row>
    <row r="42" spans="1:23">
      <c r="A42" s="92"/>
      <c r="B42" s="93"/>
      <c r="C42" s="15"/>
      <c r="D42" s="15" t="s">
        <v>17</v>
      </c>
      <c r="E42" s="15" t="s">
        <v>35</v>
      </c>
      <c r="F42" s="94"/>
      <c r="G42" s="94"/>
      <c r="H42" s="100"/>
      <c r="I42" s="87"/>
      <c r="J42" s="87"/>
      <c r="K42" s="87"/>
      <c r="L42" s="87"/>
      <c r="M42" s="87"/>
      <c r="N42" s="87"/>
      <c r="O42" s="88"/>
      <c r="P42" s="81"/>
      <c r="Q42" s="81">
        <f t="shared" si="0"/>
        <v>0</v>
      </c>
      <c r="R42" s="81">
        <f t="shared" si="1"/>
        <v>0</v>
      </c>
      <c r="S42" s="81">
        <f t="shared" si="2"/>
        <v>0</v>
      </c>
      <c r="T42" s="81">
        <f t="shared" si="3"/>
        <v>0</v>
      </c>
      <c r="U42" s="81"/>
      <c r="V42" s="81"/>
      <c r="W42" s="81"/>
    </row>
    <row r="43" spans="1:23" ht="12" customHeight="1">
      <c r="A43" s="92" t="s">
        <v>191</v>
      </c>
      <c r="B43" s="93">
        <v>8</v>
      </c>
      <c r="C43" s="95" t="s">
        <v>33</v>
      </c>
      <c r="D43" s="95"/>
      <c r="E43" s="95"/>
      <c r="F43" s="94" t="s">
        <v>1</v>
      </c>
      <c r="G43" s="94"/>
      <c r="H43" s="87">
        <v>3000</v>
      </c>
      <c r="I43" s="87"/>
      <c r="J43" s="87"/>
      <c r="K43" s="87"/>
      <c r="L43" s="87"/>
      <c r="M43" s="87">
        <v>1200</v>
      </c>
      <c r="N43" s="87"/>
      <c r="O43" s="88">
        <f>SUM(I43:N43)</f>
        <v>1200</v>
      </c>
      <c r="P43" s="81">
        <v>20400</v>
      </c>
      <c r="Q43" s="81">
        <f t="shared" si="0"/>
        <v>4080</v>
      </c>
      <c r="R43" s="81">
        <f t="shared" si="1"/>
        <v>3400</v>
      </c>
      <c r="S43" s="81">
        <f t="shared" si="2"/>
        <v>27880</v>
      </c>
      <c r="T43" s="81">
        <f t="shared" si="3"/>
        <v>408</v>
      </c>
      <c r="U43" s="81"/>
      <c r="V43" s="81"/>
      <c r="W43" s="81"/>
    </row>
    <row r="44" spans="1:23">
      <c r="A44" s="92"/>
      <c r="B44" s="93"/>
      <c r="C44" s="15" t="s">
        <v>2</v>
      </c>
      <c r="D44" s="15"/>
      <c r="E44" s="15" t="s">
        <v>34</v>
      </c>
      <c r="F44" s="94"/>
      <c r="G44" s="94"/>
      <c r="H44" s="87"/>
      <c r="I44" s="87"/>
      <c r="J44" s="87"/>
      <c r="K44" s="87"/>
      <c r="L44" s="87"/>
      <c r="M44" s="87"/>
      <c r="N44" s="87"/>
      <c r="O44" s="88"/>
      <c r="P44" s="81"/>
      <c r="Q44" s="81">
        <f t="shared" si="0"/>
        <v>0</v>
      </c>
      <c r="R44" s="81">
        <f t="shared" si="1"/>
        <v>0</v>
      </c>
      <c r="S44" s="81">
        <f t="shared" si="2"/>
        <v>0</v>
      </c>
      <c r="T44" s="81">
        <f t="shared" si="3"/>
        <v>0</v>
      </c>
      <c r="U44" s="81"/>
      <c r="V44" s="81"/>
      <c r="W44" s="81"/>
    </row>
    <row r="45" spans="1:23">
      <c r="A45" s="92"/>
      <c r="B45" s="93"/>
      <c r="C45" s="15" t="s">
        <v>4</v>
      </c>
      <c r="D45" s="15" t="s">
        <v>6</v>
      </c>
      <c r="E45" s="15" t="s">
        <v>124</v>
      </c>
      <c r="F45" s="94"/>
      <c r="G45" s="94"/>
      <c r="H45" s="87"/>
      <c r="I45" s="87"/>
      <c r="J45" s="87"/>
      <c r="K45" s="87"/>
      <c r="L45" s="87"/>
      <c r="M45" s="87"/>
      <c r="N45" s="87"/>
      <c r="O45" s="88"/>
      <c r="P45" s="81"/>
      <c r="Q45" s="81">
        <f t="shared" si="0"/>
        <v>0</v>
      </c>
      <c r="R45" s="81">
        <f t="shared" si="1"/>
        <v>0</v>
      </c>
      <c r="S45" s="81">
        <f t="shared" si="2"/>
        <v>0</v>
      </c>
      <c r="T45" s="81">
        <f t="shared" si="3"/>
        <v>0</v>
      </c>
      <c r="U45" s="81"/>
      <c r="V45" s="81"/>
      <c r="W45" s="81"/>
    </row>
    <row r="46" spans="1:23">
      <c r="A46" s="92"/>
      <c r="B46" s="93"/>
      <c r="C46" s="15"/>
      <c r="D46" s="15" t="s">
        <v>23</v>
      </c>
      <c r="E46" s="15" t="s">
        <v>125</v>
      </c>
      <c r="F46" s="94"/>
      <c r="G46" s="94"/>
      <c r="H46" s="87"/>
      <c r="I46" s="87"/>
      <c r="J46" s="87"/>
      <c r="K46" s="87"/>
      <c r="L46" s="87"/>
      <c r="M46" s="87"/>
      <c r="N46" s="87"/>
      <c r="O46" s="88"/>
      <c r="P46" s="81"/>
      <c r="Q46" s="81">
        <f t="shared" si="0"/>
        <v>0</v>
      </c>
      <c r="R46" s="81">
        <f t="shared" si="1"/>
        <v>0</v>
      </c>
      <c r="S46" s="81">
        <f t="shared" si="2"/>
        <v>0</v>
      </c>
      <c r="T46" s="81">
        <f t="shared" si="3"/>
        <v>0</v>
      </c>
      <c r="U46" s="81"/>
      <c r="V46" s="81"/>
      <c r="W46" s="81"/>
    </row>
    <row r="47" spans="1:23">
      <c r="A47" s="92"/>
      <c r="B47" s="93"/>
      <c r="C47" s="15"/>
      <c r="D47" s="15" t="s">
        <v>17</v>
      </c>
      <c r="E47" s="15" t="s">
        <v>35</v>
      </c>
      <c r="F47" s="94"/>
      <c r="G47" s="94"/>
      <c r="H47" s="87"/>
      <c r="I47" s="87"/>
      <c r="J47" s="87"/>
      <c r="K47" s="87"/>
      <c r="L47" s="87"/>
      <c r="M47" s="87"/>
      <c r="N47" s="87"/>
      <c r="O47" s="88"/>
      <c r="P47" s="81"/>
      <c r="Q47" s="81">
        <f t="shared" si="0"/>
        <v>0</v>
      </c>
      <c r="R47" s="81">
        <f t="shared" si="1"/>
        <v>0</v>
      </c>
      <c r="S47" s="81">
        <f t="shared" si="2"/>
        <v>0</v>
      </c>
      <c r="T47" s="81">
        <f t="shared" si="3"/>
        <v>0</v>
      </c>
      <c r="U47" s="81"/>
      <c r="V47" s="81"/>
      <c r="W47" s="81"/>
    </row>
    <row r="48" spans="1:23" ht="12" customHeight="1">
      <c r="A48" s="92" t="s">
        <v>191</v>
      </c>
      <c r="B48" s="93">
        <v>9</v>
      </c>
      <c r="C48" s="95" t="s">
        <v>33</v>
      </c>
      <c r="D48" s="95"/>
      <c r="E48" s="95"/>
      <c r="F48" s="94" t="s">
        <v>1</v>
      </c>
      <c r="G48" s="94"/>
      <c r="H48" s="87"/>
      <c r="I48" s="87"/>
      <c r="J48" s="87"/>
      <c r="K48" s="87"/>
      <c r="L48" s="87">
        <v>3000</v>
      </c>
      <c r="M48" s="87">
        <v>1200</v>
      </c>
      <c r="N48" s="87"/>
      <c r="O48" s="88">
        <f>SUM(I48:N48)</f>
        <v>4200</v>
      </c>
      <c r="P48" s="81">
        <v>78800</v>
      </c>
      <c r="Q48" s="81">
        <f t="shared" si="0"/>
        <v>15760</v>
      </c>
      <c r="R48" s="81">
        <f t="shared" si="1"/>
        <v>13133.333333333332</v>
      </c>
      <c r="S48" s="81">
        <f t="shared" si="2"/>
        <v>107693.33333333333</v>
      </c>
      <c r="T48" s="81">
        <f t="shared" si="3"/>
        <v>1576</v>
      </c>
      <c r="U48" s="81"/>
      <c r="V48" s="81"/>
      <c r="W48" s="81"/>
    </row>
    <row r="49" spans="1:23">
      <c r="A49" s="92"/>
      <c r="B49" s="93"/>
      <c r="C49" s="15" t="s">
        <v>2</v>
      </c>
      <c r="D49" s="15"/>
      <c r="E49" s="15" t="s">
        <v>135</v>
      </c>
      <c r="F49" s="94"/>
      <c r="G49" s="94"/>
      <c r="H49" s="87"/>
      <c r="I49" s="87"/>
      <c r="J49" s="87"/>
      <c r="K49" s="87"/>
      <c r="L49" s="87"/>
      <c r="M49" s="87"/>
      <c r="N49" s="87"/>
      <c r="O49" s="88"/>
      <c r="P49" s="81"/>
      <c r="Q49" s="81">
        <f t="shared" si="0"/>
        <v>0</v>
      </c>
      <c r="R49" s="81">
        <f t="shared" si="1"/>
        <v>0</v>
      </c>
      <c r="S49" s="81">
        <f t="shared" si="2"/>
        <v>0</v>
      </c>
      <c r="T49" s="81">
        <f t="shared" si="3"/>
        <v>0</v>
      </c>
      <c r="U49" s="81"/>
      <c r="V49" s="81"/>
      <c r="W49" s="81"/>
    </row>
    <row r="50" spans="1:23">
      <c r="A50" s="92"/>
      <c r="B50" s="93"/>
      <c r="C50" s="15" t="s">
        <v>4</v>
      </c>
      <c r="D50" s="15" t="s">
        <v>6</v>
      </c>
      <c r="E50" s="4" t="s">
        <v>134</v>
      </c>
      <c r="F50" s="94"/>
      <c r="G50" s="94"/>
      <c r="H50" s="87"/>
      <c r="I50" s="87"/>
      <c r="J50" s="87"/>
      <c r="K50" s="87"/>
      <c r="L50" s="87"/>
      <c r="M50" s="87"/>
      <c r="N50" s="87"/>
      <c r="O50" s="88"/>
      <c r="P50" s="81"/>
      <c r="Q50" s="81">
        <f t="shared" si="0"/>
        <v>0</v>
      </c>
      <c r="R50" s="81">
        <f t="shared" si="1"/>
        <v>0</v>
      </c>
      <c r="S50" s="81">
        <f t="shared" si="2"/>
        <v>0</v>
      </c>
      <c r="T50" s="81">
        <f t="shared" si="3"/>
        <v>0</v>
      </c>
      <c r="U50" s="81"/>
      <c r="V50" s="81"/>
      <c r="W50" s="81"/>
    </row>
    <row r="51" spans="1:23">
      <c r="A51" s="92"/>
      <c r="B51" s="93"/>
      <c r="C51" s="15"/>
      <c r="D51" s="15" t="s">
        <v>8</v>
      </c>
      <c r="E51" s="4" t="s">
        <v>136</v>
      </c>
      <c r="F51" s="94"/>
      <c r="G51" s="94"/>
      <c r="H51" s="87"/>
      <c r="I51" s="87"/>
      <c r="J51" s="87"/>
      <c r="K51" s="87"/>
      <c r="L51" s="87"/>
      <c r="M51" s="87"/>
      <c r="N51" s="87"/>
      <c r="O51" s="88"/>
      <c r="P51" s="81"/>
      <c r="Q51" s="81">
        <f t="shared" si="0"/>
        <v>0</v>
      </c>
      <c r="R51" s="81">
        <f t="shared" si="1"/>
        <v>0</v>
      </c>
      <c r="S51" s="81">
        <f t="shared" si="2"/>
        <v>0</v>
      </c>
      <c r="T51" s="81">
        <f t="shared" si="3"/>
        <v>0</v>
      </c>
      <c r="U51" s="81"/>
      <c r="V51" s="81"/>
      <c r="W51" s="81"/>
    </row>
    <row r="52" spans="1:23">
      <c r="A52" s="92"/>
      <c r="B52" s="93"/>
      <c r="C52" s="15"/>
      <c r="D52" s="15" t="s">
        <v>17</v>
      </c>
      <c r="E52" s="4" t="s">
        <v>137</v>
      </c>
      <c r="F52" s="94"/>
      <c r="G52" s="94"/>
      <c r="H52" s="87"/>
      <c r="I52" s="87"/>
      <c r="J52" s="87"/>
      <c r="K52" s="87"/>
      <c r="L52" s="87"/>
      <c r="M52" s="87"/>
      <c r="N52" s="87"/>
      <c r="O52" s="88"/>
      <c r="P52" s="81"/>
      <c r="Q52" s="81">
        <f t="shared" si="0"/>
        <v>0</v>
      </c>
      <c r="R52" s="81">
        <f t="shared" si="1"/>
        <v>0</v>
      </c>
      <c r="S52" s="81">
        <f t="shared" si="2"/>
        <v>0</v>
      </c>
      <c r="T52" s="81">
        <f t="shared" si="3"/>
        <v>0</v>
      </c>
      <c r="U52" s="81"/>
      <c r="V52" s="81"/>
      <c r="W52" s="81"/>
    </row>
    <row r="53" spans="1:23" ht="12" customHeight="1">
      <c r="A53" s="92">
        <v>10</v>
      </c>
      <c r="B53" s="93">
        <v>10</v>
      </c>
      <c r="C53" s="95" t="s">
        <v>33</v>
      </c>
      <c r="D53" s="95"/>
      <c r="E53" s="95"/>
      <c r="F53" s="94" t="s">
        <v>1</v>
      </c>
      <c r="G53" s="94"/>
      <c r="H53" s="87">
        <v>6000</v>
      </c>
      <c r="I53" s="87">
        <v>3200</v>
      </c>
      <c r="J53" s="87">
        <v>3000</v>
      </c>
      <c r="K53" s="87">
        <v>10000</v>
      </c>
      <c r="L53" s="87">
        <v>3000</v>
      </c>
      <c r="M53" s="87">
        <v>600</v>
      </c>
      <c r="N53" s="87"/>
      <c r="O53" s="88">
        <f>SUM(I53:N53)</f>
        <v>19800</v>
      </c>
      <c r="P53" s="81">
        <v>376200</v>
      </c>
      <c r="Q53" s="81">
        <f t="shared" si="0"/>
        <v>75240</v>
      </c>
      <c r="R53" s="81">
        <f t="shared" si="1"/>
        <v>62700</v>
      </c>
      <c r="S53" s="81">
        <f t="shared" si="2"/>
        <v>514140</v>
      </c>
      <c r="T53" s="81">
        <f t="shared" si="3"/>
        <v>7524</v>
      </c>
      <c r="U53" s="81"/>
      <c r="V53" s="81"/>
      <c r="W53" s="81"/>
    </row>
    <row r="54" spans="1:23">
      <c r="A54" s="92"/>
      <c r="B54" s="93"/>
      <c r="C54" s="15" t="s">
        <v>2</v>
      </c>
      <c r="D54" s="15"/>
      <c r="E54" s="15" t="s">
        <v>36</v>
      </c>
      <c r="F54" s="94"/>
      <c r="G54" s="94"/>
      <c r="H54" s="87"/>
      <c r="I54" s="87"/>
      <c r="J54" s="87"/>
      <c r="K54" s="87"/>
      <c r="L54" s="87"/>
      <c r="M54" s="87"/>
      <c r="N54" s="87"/>
      <c r="O54" s="88"/>
      <c r="P54" s="81"/>
      <c r="Q54" s="81">
        <f t="shared" si="0"/>
        <v>0</v>
      </c>
      <c r="R54" s="81">
        <f t="shared" si="1"/>
        <v>0</v>
      </c>
      <c r="S54" s="81">
        <f t="shared" si="2"/>
        <v>0</v>
      </c>
      <c r="T54" s="81">
        <f t="shared" si="3"/>
        <v>0</v>
      </c>
      <c r="U54" s="81"/>
      <c r="V54" s="81"/>
      <c r="W54" s="81"/>
    </row>
    <row r="55" spans="1:23">
      <c r="A55" s="92"/>
      <c r="B55" s="93"/>
      <c r="C55" s="15" t="s">
        <v>4</v>
      </c>
      <c r="D55" s="15" t="s">
        <v>6</v>
      </c>
      <c r="E55" s="15" t="s">
        <v>37</v>
      </c>
      <c r="F55" s="94"/>
      <c r="G55" s="94"/>
      <c r="H55" s="87"/>
      <c r="I55" s="87"/>
      <c r="J55" s="87"/>
      <c r="K55" s="87"/>
      <c r="L55" s="87"/>
      <c r="M55" s="87"/>
      <c r="N55" s="87"/>
      <c r="O55" s="88"/>
      <c r="P55" s="81"/>
      <c r="Q55" s="81">
        <f t="shared" si="0"/>
        <v>0</v>
      </c>
      <c r="R55" s="81">
        <f t="shared" si="1"/>
        <v>0</v>
      </c>
      <c r="S55" s="81">
        <f t="shared" si="2"/>
        <v>0</v>
      </c>
      <c r="T55" s="81">
        <f t="shared" si="3"/>
        <v>0</v>
      </c>
      <c r="U55" s="81"/>
      <c r="V55" s="81"/>
      <c r="W55" s="81"/>
    </row>
    <row r="56" spans="1:23">
      <c r="A56" s="92"/>
      <c r="B56" s="93"/>
      <c r="C56" s="15"/>
      <c r="D56" s="15" t="s">
        <v>8</v>
      </c>
      <c r="E56" s="15" t="s">
        <v>38</v>
      </c>
      <c r="F56" s="94"/>
      <c r="G56" s="94"/>
      <c r="H56" s="87"/>
      <c r="I56" s="87"/>
      <c r="J56" s="87"/>
      <c r="K56" s="87"/>
      <c r="L56" s="87"/>
      <c r="M56" s="87"/>
      <c r="N56" s="87"/>
      <c r="O56" s="88"/>
      <c r="P56" s="81"/>
      <c r="Q56" s="81">
        <f t="shared" si="0"/>
        <v>0</v>
      </c>
      <c r="R56" s="81">
        <f t="shared" si="1"/>
        <v>0</v>
      </c>
      <c r="S56" s="81">
        <f t="shared" si="2"/>
        <v>0</v>
      </c>
      <c r="T56" s="81">
        <f t="shared" si="3"/>
        <v>0</v>
      </c>
      <c r="U56" s="81"/>
      <c r="V56" s="81"/>
      <c r="W56" s="81"/>
    </row>
    <row r="57" spans="1:23">
      <c r="A57" s="92"/>
      <c r="B57" s="93"/>
      <c r="C57" s="15"/>
      <c r="D57" s="15" t="s">
        <v>17</v>
      </c>
      <c r="E57" s="15" t="s">
        <v>39</v>
      </c>
      <c r="F57" s="94"/>
      <c r="G57" s="94"/>
      <c r="H57" s="87"/>
      <c r="I57" s="87"/>
      <c r="J57" s="87"/>
      <c r="K57" s="87"/>
      <c r="L57" s="87"/>
      <c r="M57" s="87"/>
      <c r="N57" s="87"/>
      <c r="O57" s="88"/>
      <c r="P57" s="81"/>
      <c r="Q57" s="81">
        <f t="shared" si="0"/>
        <v>0</v>
      </c>
      <c r="R57" s="81">
        <f t="shared" si="1"/>
        <v>0</v>
      </c>
      <c r="S57" s="81">
        <f t="shared" si="2"/>
        <v>0</v>
      </c>
      <c r="T57" s="81">
        <f t="shared" si="3"/>
        <v>0</v>
      </c>
      <c r="U57" s="81"/>
      <c r="V57" s="81"/>
      <c r="W57" s="81"/>
    </row>
    <row r="58" spans="1:23" ht="12" customHeight="1">
      <c r="A58" s="92" t="s">
        <v>191</v>
      </c>
      <c r="B58" s="93">
        <v>11</v>
      </c>
      <c r="C58" s="95" t="s">
        <v>33</v>
      </c>
      <c r="D58" s="95"/>
      <c r="E58" s="95"/>
      <c r="F58" s="94" t="s">
        <v>1</v>
      </c>
      <c r="G58" s="94" t="s">
        <v>153</v>
      </c>
      <c r="H58" s="87"/>
      <c r="I58" s="87"/>
      <c r="J58" s="87">
        <v>900</v>
      </c>
      <c r="K58" s="87"/>
      <c r="L58" s="87"/>
      <c r="M58" s="87"/>
      <c r="N58" s="87"/>
      <c r="O58" s="88">
        <f>SUM(I58:N58)</f>
        <v>900</v>
      </c>
      <c r="P58" s="81">
        <v>17100</v>
      </c>
      <c r="Q58" s="81">
        <f t="shared" si="0"/>
        <v>3420</v>
      </c>
      <c r="R58" s="81">
        <f t="shared" si="1"/>
        <v>2850</v>
      </c>
      <c r="S58" s="81">
        <f t="shared" si="2"/>
        <v>23370</v>
      </c>
      <c r="T58" s="81">
        <f t="shared" si="3"/>
        <v>342</v>
      </c>
      <c r="U58" s="81"/>
      <c r="V58" s="81"/>
      <c r="W58" s="81"/>
    </row>
    <row r="59" spans="1:23">
      <c r="A59" s="92"/>
      <c r="B59" s="93"/>
      <c r="C59" s="15" t="s">
        <v>2</v>
      </c>
      <c r="D59" s="15"/>
      <c r="E59" s="15" t="s">
        <v>36</v>
      </c>
      <c r="F59" s="94"/>
      <c r="G59" s="94"/>
      <c r="H59" s="87"/>
      <c r="I59" s="87"/>
      <c r="J59" s="87"/>
      <c r="K59" s="87"/>
      <c r="L59" s="87"/>
      <c r="M59" s="87"/>
      <c r="N59" s="87"/>
      <c r="O59" s="88"/>
      <c r="P59" s="81"/>
      <c r="Q59" s="81">
        <f t="shared" si="0"/>
        <v>0</v>
      </c>
      <c r="R59" s="81">
        <f t="shared" si="1"/>
        <v>0</v>
      </c>
      <c r="S59" s="81">
        <f t="shared" si="2"/>
        <v>0</v>
      </c>
      <c r="T59" s="81">
        <f t="shared" si="3"/>
        <v>0</v>
      </c>
      <c r="U59" s="81"/>
      <c r="V59" s="81"/>
      <c r="W59" s="81"/>
    </row>
    <row r="60" spans="1:23">
      <c r="A60" s="92"/>
      <c r="B60" s="93"/>
      <c r="C60" s="15" t="s">
        <v>4</v>
      </c>
      <c r="D60" s="15" t="s">
        <v>6</v>
      </c>
      <c r="E60" s="15" t="s">
        <v>37</v>
      </c>
      <c r="F60" s="94"/>
      <c r="G60" s="94"/>
      <c r="H60" s="87"/>
      <c r="I60" s="87"/>
      <c r="J60" s="87"/>
      <c r="K60" s="87"/>
      <c r="L60" s="87"/>
      <c r="M60" s="87"/>
      <c r="N60" s="87"/>
      <c r="O60" s="88"/>
      <c r="P60" s="81"/>
      <c r="Q60" s="81">
        <f t="shared" si="0"/>
        <v>0</v>
      </c>
      <c r="R60" s="81">
        <f t="shared" si="1"/>
        <v>0</v>
      </c>
      <c r="S60" s="81">
        <f t="shared" si="2"/>
        <v>0</v>
      </c>
      <c r="T60" s="81">
        <f t="shared" si="3"/>
        <v>0</v>
      </c>
      <c r="U60" s="81"/>
      <c r="V60" s="81"/>
      <c r="W60" s="81"/>
    </row>
    <row r="61" spans="1:23">
      <c r="A61" s="92"/>
      <c r="B61" s="93"/>
      <c r="C61" s="15"/>
      <c r="D61" s="15" t="s">
        <v>8</v>
      </c>
      <c r="E61" s="15" t="s">
        <v>38</v>
      </c>
      <c r="F61" s="94"/>
      <c r="G61" s="94"/>
      <c r="H61" s="87"/>
      <c r="I61" s="87"/>
      <c r="J61" s="87"/>
      <c r="K61" s="87"/>
      <c r="L61" s="87"/>
      <c r="M61" s="87"/>
      <c r="N61" s="87"/>
      <c r="O61" s="88"/>
      <c r="P61" s="81"/>
      <c r="Q61" s="81">
        <f t="shared" si="0"/>
        <v>0</v>
      </c>
      <c r="R61" s="81">
        <f t="shared" si="1"/>
        <v>0</v>
      </c>
      <c r="S61" s="81">
        <f t="shared" si="2"/>
        <v>0</v>
      </c>
      <c r="T61" s="81">
        <f t="shared" si="3"/>
        <v>0</v>
      </c>
      <c r="U61" s="81"/>
      <c r="V61" s="81"/>
      <c r="W61" s="81"/>
    </row>
    <row r="62" spans="1:23">
      <c r="A62" s="92"/>
      <c r="B62" s="93"/>
      <c r="C62" s="15"/>
      <c r="D62" s="15" t="s">
        <v>126</v>
      </c>
      <c r="E62" s="15" t="s">
        <v>39</v>
      </c>
      <c r="F62" s="94"/>
      <c r="G62" s="94"/>
      <c r="H62" s="87"/>
      <c r="I62" s="87"/>
      <c r="J62" s="87"/>
      <c r="K62" s="87"/>
      <c r="L62" s="87"/>
      <c r="M62" s="87"/>
      <c r="N62" s="87"/>
      <c r="O62" s="88"/>
      <c r="P62" s="81"/>
      <c r="Q62" s="81">
        <f t="shared" si="0"/>
        <v>0</v>
      </c>
      <c r="R62" s="81">
        <f t="shared" si="1"/>
        <v>0</v>
      </c>
      <c r="S62" s="81">
        <f t="shared" si="2"/>
        <v>0</v>
      </c>
      <c r="T62" s="81">
        <f t="shared" si="3"/>
        <v>0</v>
      </c>
      <c r="U62" s="81"/>
      <c r="V62" s="81"/>
      <c r="W62" s="81"/>
    </row>
    <row r="63" spans="1:23" ht="12" customHeight="1">
      <c r="A63" s="92">
        <v>9</v>
      </c>
      <c r="B63" s="93">
        <v>12</v>
      </c>
      <c r="C63" s="95" t="s">
        <v>33</v>
      </c>
      <c r="D63" s="95"/>
      <c r="E63" s="95"/>
      <c r="F63" s="94" t="s">
        <v>1</v>
      </c>
      <c r="G63" s="94"/>
      <c r="H63" s="87">
        <v>600</v>
      </c>
      <c r="I63" s="87">
        <v>1000</v>
      </c>
      <c r="J63" s="87">
        <v>4200</v>
      </c>
      <c r="K63" s="87">
        <v>500</v>
      </c>
      <c r="L63" s="87">
        <v>3500</v>
      </c>
      <c r="M63" s="87">
        <v>600</v>
      </c>
      <c r="N63" s="87"/>
      <c r="O63" s="88">
        <f>SUM(I63:N63)</f>
        <v>9800</v>
      </c>
      <c r="P63" s="81">
        <v>166410</v>
      </c>
      <c r="Q63" s="81">
        <f t="shared" si="0"/>
        <v>33282</v>
      </c>
      <c r="R63" s="81">
        <f t="shared" si="1"/>
        <v>27735</v>
      </c>
      <c r="S63" s="81">
        <f t="shared" si="2"/>
        <v>227427</v>
      </c>
      <c r="T63" s="81">
        <f t="shared" si="3"/>
        <v>3328.2</v>
      </c>
      <c r="U63" s="81"/>
      <c r="V63" s="81"/>
      <c r="W63" s="81"/>
    </row>
    <row r="64" spans="1:23">
      <c r="A64" s="92"/>
      <c r="B64" s="93"/>
      <c r="C64" s="15" t="s">
        <v>2</v>
      </c>
      <c r="D64" s="15"/>
      <c r="E64" s="15" t="s">
        <v>40</v>
      </c>
      <c r="F64" s="94"/>
      <c r="G64" s="94"/>
      <c r="H64" s="87"/>
      <c r="I64" s="87"/>
      <c r="J64" s="87"/>
      <c r="K64" s="87"/>
      <c r="L64" s="87"/>
      <c r="M64" s="87"/>
      <c r="N64" s="87"/>
      <c r="O64" s="88"/>
      <c r="P64" s="81"/>
      <c r="Q64" s="81">
        <f t="shared" si="0"/>
        <v>0</v>
      </c>
      <c r="R64" s="81">
        <f t="shared" si="1"/>
        <v>0</v>
      </c>
      <c r="S64" s="81">
        <f t="shared" si="2"/>
        <v>0</v>
      </c>
      <c r="T64" s="81">
        <f t="shared" si="3"/>
        <v>0</v>
      </c>
      <c r="U64" s="81"/>
      <c r="V64" s="81"/>
      <c r="W64" s="81"/>
    </row>
    <row r="65" spans="1:23">
      <c r="A65" s="92"/>
      <c r="B65" s="93"/>
      <c r="C65" s="15" t="s">
        <v>4</v>
      </c>
      <c r="D65" s="15" t="s">
        <v>6</v>
      </c>
      <c r="E65" s="4" t="s">
        <v>127</v>
      </c>
      <c r="F65" s="94"/>
      <c r="G65" s="94"/>
      <c r="H65" s="87"/>
      <c r="I65" s="87"/>
      <c r="J65" s="87"/>
      <c r="K65" s="87"/>
      <c r="L65" s="87"/>
      <c r="M65" s="87"/>
      <c r="N65" s="87"/>
      <c r="O65" s="88"/>
      <c r="P65" s="81"/>
      <c r="Q65" s="81">
        <f t="shared" si="0"/>
        <v>0</v>
      </c>
      <c r="R65" s="81">
        <f t="shared" si="1"/>
        <v>0</v>
      </c>
      <c r="S65" s="81">
        <f t="shared" si="2"/>
        <v>0</v>
      </c>
      <c r="T65" s="81">
        <f t="shared" si="3"/>
        <v>0</v>
      </c>
      <c r="U65" s="81"/>
      <c r="V65" s="81"/>
      <c r="W65" s="81"/>
    </row>
    <row r="66" spans="1:23">
      <c r="A66" s="92"/>
      <c r="B66" s="93"/>
      <c r="C66" s="15"/>
      <c r="D66" s="15" t="s">
        <v>8</v>
      </c>
      <c r="E66" s="15" t="s">
        <v>41</v>
      </c>
      <c r="F66" s="94"/>
      <c r="G66" s="94"/>
      <c r="H66" s="87"/>
      <c r="I66" s="87"/>
      <c r="J66" s="87"/>
      <c r="K66" s="87"/>
      <c r="L66" s="87"/>
      <c r="M66" s="87"/>
      <c r="N66" s="87"/>
      <c r="O66" s="88"/>
      <c r="P66" s="81"/>
      <c r="Q66" s="81">
        <f t="shared" si="0"/>
        <v>0</v>
      </c>
      <c r="R66" s="81">
        <f t="shared" si="1"/>
        <v>0</v>
      </c>
      <c r="S66" s="81">
        <f t="shared" si="2"/>
        <v>0</v>
      </c>
      <c r="T66" s="81">
        <f t="shared" si="3"/>
        <v>0</v>
      </c>
      <c r="U66" s="81"/>
      <c r="V66" s="81"/>
      <c r="W66" s="81"/>
    </row>
    <row r="67" spans="1:23">
      <c r="A67" s="92"/>
      <c r="B67" s="93"/>
      <c r="C67" s="15"/>
      <c r="D67" s="15" t="s">
        <v>17</v>
      </c>
      <c r="E67" s="15" t="s">
        <v>114</v>
      </c>
      <c r="F67" s="94"/>
      <c r="G67" s="94"/>
      <c r="H67" s="87"/>
      <c r="I67" s="87"/>
      <c r="J67" s="87"/>
      <c r="K67" s="87"/>
      <c r="L67" s="87"/>
      <c r="M67" s="87"/>
      <c r="N67" s="87"/>
      <c r="O67" s="88"/>
      <c r="P67" s="81"/>
      <c r="Q67" s="81">
        <f t="shared" ref="Q67:Q130" si="4">P67*20/100</f>
        <v>0</v>
      </c>
      <c r="R67" s="81">
        <f t="shared" ref="R67:R130" si="5">P67/36*6</f>
        <v>0</v>
      </c>
      <c r="S67" s="81">
        <f t="shared" ref="S67:S130" si="6">R67+Q67+P67</f>
        <v>0</v>
      </c>
      <c r="T67" s="81">
        <f t="shared" ref="T67:T130" si="7">P67*2/100</f>
        <v>0</v>
      </c>
      <c r="U67" s="81"/>
      <c r="V67" s="81"/>
      <c r="W67" s="81"/>
    </row>
    <row r="68" spans="1:23" ht="12" customHeight="1">
      <c r="A68" s="92" t="s">
        <v>191</v>
      </c>
      <c r="B68" s="93">
        <v>13</v>
      </c>
      <c r="C68" s="95" t="s">
        <v>33</v>
      </c>
      <c r="D68" s="95"/>
      <c r="E68" s="95"/>
      <c r="F68" s="94" t="s">
        <v>1</v>
      </c>
      <c r="G68" s="94"/>
      <c r="H68" s="87"/>
      <c r="I68" s="87"/>
      <c r="J68" s="87">
        <v>1500</v>
      </c>
      <c r="K68" s="87">
        <v>830</v>
      </c>
      <c r="L68" s="87">
        <v>3500</v>
      </c>
      <c r="M68" s="87">
        <v>600</v>
      </c>
      <c r="N68" s="87"/>
      <c r="O68" s="88">
        <f>SUM(I68:N68)</f>
        <v>6430</v>
      </c>
      <c r="P68" s="81">
        <v>109310</v>
      </c>
      <c r="Q68" s="81">
        <f t="shared" si="4"/>
        <v>21862</v>
      </c>
      <c r="R68" s="81">
        <f t="shared" si="5"/>
        <v>18218.333333333332</v>
      </c>
      <c r="S68" s="81">
        <f t="shared" si="6"/>
        <v>149390.33333333331</v>
      </c>
      <c r="T68" s="81">
        <f t="shared" si="7"/>
        <v>2186.1999999999998</v>
      </c>
      <c r="U68" s="81"/>
      <c r="V68" s="81"/>
      <c r="W68" s="81"/>
    </row>
    <row r="69" spans="1:23">
      <c r="A69" s="92"/>
      <c r="B69" s="93"/>
      <c r="C69" s="15" t="s">
        <v>2</v>
      </c>
      <c r="D69" s="15"/>
      <c r="E69" s="15" t="s">
        <v>40</v>
      </c>
      <c r="F69" s="94"/>
      <c r="G69" s="94"/>
      <c r="H69" s="87"/>
      <c r="I69" s="87"/>
      <c r="J69" s="87"/>
      <c r="K69" s="87"/>
      <c r="L69" s="87"/>
      <c r="M69" s="87"/>
      <c r="N69" s="87"/>
      <c r="O69" s="88"/>
      <c r="P69" s="81"/>
      <c r="Q69" s="81">
        <f t="shared" si="4"/>
        <v>0</v>
      </c>
      <c r="R69" s="81">
        <f t="shared" si="5"/>
        <v>0</v>
      </c>
      <c r="S69" s="81">
        <f t="shared" si="6"/>
        <v>0</v>
      </c>
      <c r="T69" s="81">
        <f t="shared" si="7"/>
        <v>0</v>
      </c>
      <c r="U69" s="81"/>
      <c r="V69" s="81"/>
      <c r="W69" s="81"/>
    </row>
    <row r="70" spans="1:23">
      <c r="A70" s="92"/>
      <c r="B70" s="93"/>
      <c r="C70" s="15" t="s">
        <v>4</v>
      </c>
      <c r="D70" s="15" t="s">
        <v>6</v>
      </c>
      <c r="E70" s="15" t="s">
        <v>128</v>
      </c>
      <c r="F70" s="94"/>
      <c r="G70" s="94"/>
      <c r="H70" s="87"/>
      <c r="I70" s="87"/>
      <c r="J70" s="87"/>
      <c r="K70" s="87"/>
      <c r="L70" s="87"/>
      <c r="M70" s="87"/>
      <c r="N70" s="87"/>
      <c r="O70" s="88"/>
      <c r="P70" s="81"/>
      <c r="Q70" s="81">
        <f t="shared" si="4"/>
        <v>0</v>
      </c>
      <c r="R70" s="81">
        <f t="shared" si="5"/>
        <v>0</v>
      </c>
      <c r="S70" s="81">
        <f t="shared" si="6"/>
        <v>0</v>
      </c>
      <c r="T70" s="81">
        <f t="shared" si="7"/>
        <v>0</v>
      </c>
      <c r="U70" s="81"/>
      <c r="V70" s="81"/>
      <c r="W70" s="81"/>
    </row>
    <row r="71" spans="1:23">
      <c r="A71" s="92"/>
      <c r="B71" s="93"/>
      <c r="C71" s="15"/>
      <c r="D71" s="15" t="s">
        <v>8</v>
      </c>
      <c r="E71" s="15" t="s">
        <v>129</v>
      </c>
      <c r="F71" s="94"/>
      <c r="G71" s="94"/>
      <c r="H71" s="87"/>
      <c r="I71" s="87"/>
      <c r="J71" s="87"/>
      <c r="K71" s="87"/>
      <c r="L71" s="87"/>
      <c r="M71" s="87"/>
      <c r="N71" s="87"/>
      <c r="O71" s="88"/>
      <c r="P71" s="81"/>
      <c r="Q71" s="81">
        <f t="shared" si="4"/>
        <v>0</v>
      </c>
      <c r="R71" s="81">
        <f t="shared" si="5"/>
        <v>0</v>
      </c>
      <c r="S71" s="81">
        <f t="shared" si="6"/>
        <v>0</v>
      </c>
      <c r="T71" s="81">
        <f t="shared" si="7"/>
        <v>0</v>
      </c>
      <c r="U71" s="81"/>
      <c r="V71" s="81"/>
      <c r="W71" s="81"/>
    </row>
    <row r="72" spans="1:23">
      <c r="A72" s="92"/>
      <c r="B72" s="93"/>
      <c r="C72" s="15"/>
      <c r="D72" s="15" t="s">
        <v>17</v>
      </c>
      <c r="E72" s="15" t="s">
        <v>130</v>
      </c>
      <c r="F72" s="94"/>
      <c r="G72" s="94"/>
      <c r="H72" s="87"/>
      <c r="I72" s="87"/>
      <c r="J72" s="87"/>
      <c r="K72" s="87"/>
      <c r="L72" s="87"/>
      <c r="M72" s="87"/>
      <c r="N72" s="87"/>
      <c r="O72" s="88"/>
      <c r="P72" s="81"/>
      <c r="Q72" s="81">
        <f t="shared" si="4"/>
        <v>0</v>
      </c>
      <c r="R72" s="81">
        <f t="shared" si="5"/>
        <v>0</v>
      </c>
      <c r="S72" s="81">
        <f t="shared" si="6"/>
        <v>0</v>
      </c>
      <c r="T72" s="81">
        <f t="shared" si="7"/>
        <v>0</v>
      </c>
      <c r="U72" s="81"/>
      <c r="V72" s="81"/>
      <c r="W72" s="81"/>
    </row>
    <row r="73" spans="1:23" ht="12" customHeight="1">
      <c r="A73" s="92" t="s">
        <v>191</v>
      </c>
      <c r="B73" s="93">
        <v>14</v>
      </c>
      <c r="C73" s="95" t="s">
        <v>33</v>
      </c>
      <c r="D73" s="95"/>
      <c r="E73" s="95"/>
      <c r="F73" s="94" t="s">
        <v>1</v>
      </c>
      <c r="G73" s="94"/>
      <c r="H73" s="87"/>
      <c r="I73" s="87"/>
      <c r="J73" s="87"/>
      <c r="K73" s="87"/>
      <c r="L73" s="87">
        <v>2000</v>
      </c>
      <c r="M73" s="87">
        <v>300</v>
      </c>
      <c r="N73" s="87"/>
      <c r="O73" s="88">
        <f>SUM(I73:N73)</f>
        <v>2300</v>
      </c>
      <c r="P73" s="81">
        <v>43700</v>
      </c>
      <c r="Q73" s="81">
        <f t="shared" si="4"/>
        <v>8740</v>
      </c>
      <c r="R73" s="81">
        <f t="shared" si="5"/>
        <v>7283.3333333333339</v>
      </c>
      <c r="S73" s="81">
        <f t="shared" si="6"/>
        <v>59723.333333333336</v>
      </c>
      <c r="T73" s="81">
        <f t="shared" si="7"/>
        <v>874</v>
      </c>
      <c r="U73" s="81"/>
      <c r="V73" s="81"/>
      <c r="W73" s="81"/>
    </row>
    <row r="74" spans="1:23">
      <c r="A74" s="92"/>
      <c r="B74" s="93"/>
      <c r="C74" s="15" t="s">
        <v>2</v>
      </c>
      <c r="D74" s="15"/>
      <c r="E74" s="15" t="s">
        <v>133</v>
      </c>
      <c r="F74" s="94"/>
      <c r="G74" s="94"/>
      <c r="H74" s="87"/>
      <c r="I74" s="87"/>
      <c r="J74" s="87"/>
      <c r="K74" s="87"/>
      <c r="L74" s="87"/>
      <c r="M74" s="87"/>
      <c r="N74" s="87"/>
      <c r="O74" s="88"/>
      <c r="P74" s="81"/>
      <c r="Q74" s="81">
        <f t="shared" si="4"/>
        <v>0</v>
      </c>
      <c r="R74" s="81">
        <f t="shared" si="5"/>
        <v>0</v>
      </c>
      <c r="S74" s="81">
        <f t="shared" si="6"/>
        <v>0</v>
      </c>
      <c r="T74" s="81">
        <f t="shared" si="7"/>
        <v>0</v>
      </c>
      <c r="U74" s="81"/>
      <c r="V74" s="81"/>
      <c r="W74" s="81"/>
    </row>
    <row r="75" spans="1:23">
      <c r="A75" s="92"/>
      <c r="B75" s="93"/>
      <c r="C75" s="15" t="s">
        <v>4</v>
      </c>
      <c r="D75" s="15" t="s">
        <v>6</v>
      </c>
      <c r="E75" s="4" t="s">
        <v>131</v>
      </c>
      <c r="F75" s="94"/>
      <c r="G75" s="94"/>
      <c r="H75" s="87"/>
      <c r="I75" s="87"/>
      <c r="J75" s="87"/>
      <c r="K75" s="87"/>
      <c r="L75" s="87"/>
      <c r="M75" s="87"/>
      <c r="N75" s="87"/>
      <c r="O75" s="88"/>
      <c r="P75" s="81"/>
      <c r="Q75" s="81">
        <f t="shared" si="4"/>
        <v>0</v>
      </c>
      <c r="R75" s="81">
        <f t="shared" si="5"/>
        <v>0</v>
      </c>
      <c r="S75" s="81">
        <f t="shared" si="6"/>
        <v>0</v>
      </c>
      <c r="T75" s="81">
        <f t="shared" si="7"/>
        <v>0</v>
      </c>
      <c r="U75" s="81"/>
      <c r="V75" s="81"/>
      <c r="W75" s="81"/>
    </row>
    <row r="76" spans="1:23">
      <c r="A76" s="92"/>
      <c r="B76" s="93"/>
      <c r="C76" s="15"/>
      <c r="D76" s="15" t="s">
        <v>8</v>
      </c>
      <c r="E76" s="4" t="s">
        <v>132</v>
      </c>
      <c r="F76" s="94"/>
      <c r="G76" s="94"/>
      <c r="H76" s="87"/>
      <c r="I76" s="87"/>
      <c r="J76" s="87"/>
      <c r="K76" s="87"/>
      <c r="L76" s="87"/>
      <c r="M76" s="87"/>
      <c r="N76" s="87"/>
      <c r="O76" s="88"/>
      <c r="P76" s="81"/>
      <c r="Q76" s="81">
        <f t="shared" si="4"/>
        <v>0</v>
      </c>
      <c r="R76" s="81">
        <f t="shared" si="5"/>
        <v>0</v>
      </c>
      <c r="S76" s="81">
        <f t="shared" si="6"/>
        <v>0</v>
      </c>
      <c r="T76" s="81">
        <f t="shared" si="7"/>
        <v>0</v>
      </c>
      <c r="U76" s="81"/>
      <c r="V76" s="81"/>
      <c r="W76" s="81"/>
    </row>
    <row r="77" spans="1:23">
      <c r="A77" s="92"/>
      <c r="B77" s="93"/>
      <c r="C77" s="15"/>
      <c r="D77" s="15" t="s">
        <v>17</v>
      </c>
      <c r="E77" s="4" t="s">
        <v>138</v>
      </c>
      <c r="F77" s="94"/>
      <c r="G77" s="94"/>
      <c r="H77" s="87"/>
      <c r="I77" s="87"/>
      <c r="J77" s="87"/>
      <c r="K77" s="87"/>
      <c r="L77" s="87"/>
      <c r="M77" s="87"/>
      <c r="N77" s="87"/>
      <c r="O77" s="88"/>
      <c r="P77" s="81"/>
      <c r="Q77" s="81">
        <f t="shared" si="4"/>
        <v>0</v>
      </c>
      <c r="R77" s="81">
        <f t="shared" si="5"/>
        <v>0</v>
      </c>
      <c r="S77" s="81">
        <f t="shared" si="6"/>
        <v>0</v>
      </c>
      <c r="T77" s="81">
        <f t="shared" si="7"/>
        <v>0</v>
      </c>
      <c r="U77" s="81"/>
      <c r="V77" s="81"/>
      <c r="W77" s="81"/>
    </row>
    <row r="78" spans="1:23" ht="12" customHeight="1">
      <c r="A78" s="92">
        <v>11</v>
      </c>
      <c r="B78" s="93">
        <v>15</v>
      </c>
      <c r="C78" s="97" t="s">
        <v>42</v>
      </c>
      <c r="D78" s="97"/>
      <c r="E78" s="18"/>
      <c r="F78" s="94" t="s">
        <v>1</v>
      </c>
      <c r="G78" s="98" t="s">
        <v>43</v>
      </c>
      <c r="H78" s="87"/>
      <c r="I78" s="87"/>
      <c r="J78" s="87">
        <v>120</v>
      </c>
      <c r="K78" s="87">
        <v>100</v>
      </c>
      <c r="L78" s="87"/>
      <c r="M78" s="87"/>
      <c r="N78" s="87"/>
      <c r="O78" s="88">
        <f>SUM(I78:N78)</f>
        <v>220</v>
      </c>
      <c r="P78" s="81">
        <v>10780</v>
      </c>
      <c r="Q78" s="81">
        <f t="shared" si="4"/>
        <v>2156</v>
      </c>
      <c r="R78" s="81">
        <f t="shared" si="5"/>
        <v>1796.6666666666667</v>
      </c>
      <c r="S78" s="81">
        <f t="shared" si="6"/>
        <v>14732.666666666668</v>
      </c>
      <c r="T78" s="81">
        <f t="shared" si="7"/>
        <v>215.6</v>
      </c>
      <c r="U78" s="81"/>
      <c r="V78" s="81"/>
      <c r="W78" s="81"/>
    </row>
    <row r="79" spans="1:23">
      <c r="A79" s="92"/>
      <c r="B79" s="93"/>
      <c r="C79" s="18" t="s">
        <v>2</v>
      </c>
      <c r="D79" s="18"/>
      <c r="E79" s="18" t="s">
        <v>45</v>
      </c>
      <c r="F79" s="94"/>
      <c r="G79" s="98"/>
      <c r="H79" s="87"/>
      <c r="I79" s="87"/>
      <c r="J79" s="87"/>
      <c r="K79" s="87"/>
      <c r="L79" s="87"/>
      <c r="M79" s="87"/>
      <c r="N79" s="87"/>
      <c r="O79" s="88"/>
      <c r="P79" s="81"/>
      <c r="Q79" s="81">
        <f t="shared" si="4"/>
        <v>0</v>
      </c>
      <c r="R79" s="81">
        <f t="shared" si="5"/>
        <v>0</v>
      </c>
      <c r="S79" s="81">
        <f t="shared" si="6"/>
        <v>0</v>
      </c>
      <c r="T79" s="81">
        <f t="shared" si="7"/>
        <v>0</v>
      </c>
      <c r="U79" s="81"/>
      <c r="V79" s="81"/>
      <c r="W79" s="81"/>
    </row>
    <row r="80" spans="1:23">
      <c r="A80" s="92"/>
      <c r="B80" s="93"/>
      <c r="C80" s="18" t="s">
        <v>4</v>
      </c>
      <c r="D80" s="18" t="s">
        <v>6</v>
      </c>
      <c r="E80" s="18" t="s">
        <v>46</v>
      </c>
      <c r="F80" s="94"/>
      <c r="G80" s="98"/>
      <c r="H80" s="87"/>
      <c r="I80" s="87"/>
      <c r="J80" s="87"/>
      <c r="K80" s="87"/>
      <c r="L80" s="87"/>
      <c r="M80" s="87"/>
      <c r="N80" s="87"/>
      <c r="O80" s="88"/>
      <c r="P80" s="81"/>
      <c r="Q80" s="81">
        <f t="shared" si="4"/>
        <v>0</v>
      </c>
      <c r="R80" s="81">
        <f t="shared" si="5"/>
        <v>0</v>
      </c>
      <c r="S80" s="81">
        <f t="shared" si="6"/>
        <v>0</v>
      </c>
      <c r="T80" s="81">
        <f t="shared" si="7"/>
        <v>0</v>
      </c>
      <c r="U80" s="81"/>
      <c r="V80" s="81"/>
      <c r="W80" s="81"/>
    </row>
    <row r="81" spans="1:23">
      <c r="A81" s="92"/>
      <c r="B81" s="93"/>
      <c r="C81" s="18"/>
      <c r="D81" s="18" t="s">
        <v>44</v>
      </c>
      <c r="E81" s="18" t="s">
        <v>47</v>
      </c>
      <c r="F81" s="94"/>
      <c r="G81" s="98"/>
      <c r="H81" s="87"/>
      <c r="I81" s="87"/>
      <c r="J81" s="87"/>
      <c r="K81" s="87"/>
      <c r="L81" s="87"/>
      <c r="M81" s="87"/>
      <c r="N81" s="87"/>
      <c r="O81" s="88"/>
      <c r="P81" s="81"/>
      <c r="Q81" s="81">
        <f t="shared" si="4"/>
        <v>0</v>
      </c>
      <c r="R81" s="81">
        <f t="shared" si="5"/>
        <v>0</v>
      </c>
      <c r="S81" s="81">
        <f t="shared" si="6"/>
        <v>0</v>
      </c>
      <c r="T81" s="81">
        <f t="shared" si="7"/>
        <v>0</v>
      </c>
      <c r="U81" s="81"/>
      <c r="V81" s="81"/>
      <c r="W81" s="81"/>
    </row>
    <row r="82" spans="1:23">
      <c r="A82" s="92"/>
      <c r="B82" s="93"/>
      <c r="C82" s="18"/>
      <c r="D82" s="18" t="s">
        <v>17</v>
      </c>
      <c r="E82" s="18" t="s">
        <v>48</v>
      </c>
      <c r="F82" s="94"/>
      <c r="G82" s="98"/>
      <c r="H82" s="87"/>
      <c r="I82" s="87"/>
      <c r="J82" s="87"/>
      <c r="K82" s="87"/>
      <c r="L82" s="87"/>
      <c r="M82" s="87"/>
      <c r="N82" s="87"/>
      <c r="O82" s="88"/>
      <c r="P82" s="81"/>
      <c r="Q82" s="81">
        <f t="shared" si="4"/>
        <v>0</v>
      </c>
      <c r="R82" s="81">
        <f t="shared" si="5"/>
        <v>0</v>
      </c>
      <c r="S82" s="81">
        <f t="shared" si="6"/>
        <v>0</v>
      </c>
      <c r="T82" s="81">
        <f t="shared" si="7"/>
        <v>0</v>
      </c>
      <c r="U82" s="81"/>
      <c r="V82" s="81"/>
      <c r="W82" s="81"/>
    </row>
    <row r="83" spans="1:23" ht="12" customHeight="1">
      <c r="A83" s="92" t="s">
        <v>191</v>
      </c>
      <c r="B83" s="93">
        <v>17</v>
      </c>
      <c r="C83" s="95" t="s">
        <v>166</v>
      </c>
      <c r="D83" s="95"/>
      <c r="E83" s="95"/>
      <c r="F83" s="94" t="s">
        <v>1</v>
      </c>
      <c r="G83" s="94" t="s">
        <v>139</v>
      </c>
      <c r="H83" s="87"/>
      <c r="I83" s="87"/>
      <c r="J83" s="87"/>
      <c r="K83" s="87"/>
      <c r="L83" s="87">
        <v>1500</v>
      </c>
      <c r="M83" s="87"/>
      <c r="N83" s="87"/>
      <c r="O83" s="88">
        <f>SUM(I83:N83)</f>
        <v>1500</v>
      </c>
      <c r="P83" s="81">
        <v>28500</v>
      </c>
      <c r="Q83" s="81">
        <f t="shared" si="4"/>
        <v>5700</v>
      </c>
      <c r="R83" s="81">
        <f t="shared" si="5"/>
        <v>4750</v>
      </c>
      <c r="S83" s="81">
        <f t="shared" si="6"/>
        <v>38950</v>
      </c>
      <c r="T83" s="81">
        <f t="shared" si="7"/>
        <v>570</v>
      </c>
      <c r="U83" s="81"/>
      <c r="V83" s="81"/>
      <c r="W83" s="81"/>
    </row>
    <row r="84" spans="1:23">
      <c r="A84" s="92"/>
      <c r="B84" s="93"/>
      <c r="C84" s="15" t="s">
        <v>2</v>
      </c>
      <c r="D84" s="15"/>
      <c r="E84" s="15" t="s">
        <v>116</v>
      </c>
      <c r="F84" s="94"/>
      <c r="G84" s="94"/>
      <c r="H84" s="87"/>
      <c r="I84" s="87"/>
      <c r="J84" s="87"/>
      <c r="K84" s="87"/>
      <c r="L84" s="87"/>
      <c r="M84" s="87"/>
      <c r="N84" s="87"/>
      <c r="O84" s="88"/>
      <c r="P84" s="81"/>
      <c r="Q84" s="81">
        <f t="shared" si="4"/>
        <v>0</v>
      </c>
      <c r="R84" s="81">
        <f t="shared" si="5"/>
        <v>0</v>
      </c>
      <c r="S84" s="81">
        <f t="shared" si="6"/>
        <v>0</v>
      </c>
      <c r="T84" s="81">
        <f t="shared" si="7"/>
        <v>0</v>
      </c>
      <c r="U84" s="81"/>
      <c r="V84" s="81"/>
      <c r="W84" s="81"/>
    </row>
    <row r="85" spans="1:23">
      <c r="A85" s="92"/>
      <c r="B85" s="93"/>
      <c r="C85" s="15" t="s">
        <v>4</v>
      </c>
      <c r="D85" s="4" t="s">
        <v>6</v>
      </c>
      <c r="E85" s="4" t="s">
        <v>134</v>
      </c>
      <c r="F85" s="94"/>
      <c r="G85" s="94"/>
      <c r="H85" s="87"/>
      <c r="I85" s="87"/>
      <c r="J85" s="87"/>
      <c r="K85" s="87"/>
      <c r="L85" s="87"/>
      <c r="M85" s="87"/>
      <c r="N85" s="87"/>
      <c r="O85" s="88"/>
      <c r="P85" s="81"/>
      <c r="Q85" s="81">
        <f t="shared" si="4"/>
        <v>0</v>
      </c>
      <c r="R85" s="81">
        <f t="shared" si="5"/>
        <v>0</v>
      </c>
      <c r="S85" s="81">
        <f t="shared" si="6"/>
        <v>0</v>
      </c>
      <c r="T85" s="81">
        <f t="shared" si="7"/>
        <v>0</v>
      </c>
      <c r="U85" s="81"/>
      <c r="V85" s="81"/>
      <c r="W85" s="81"/>
    </row>
    <row r="86" spans="1:23">
      <c r="A86" s="92"/>
      <c r="B86" s="93"/>
      <c r="C86" s="15"/>
      <c r="D86" s="4" t="s">
        <v>8</v>
      </c>
      <c r="E86" s="4" t="s">
        <v>167</v>
      </c>
      <c r="F86" s="94"/>
      <c r="G86" s="94"/>
      <c r="H86" s="87"/>
      <c r="I86" s="87"/>
      <c r="J86" s="87"/>
      <c r="K86" s="87"/>
      <c r="L86" s="87"/>
      <c r="M86" s="87"/>
      <c r="N86" s="87"/>
      <c r="O86" s="88"/>
      <c r="P86" s="81"/>
      <c r="Q86" s="81">
        <f t="shared" si="4"/>
        <v>0</v>
      </c>
      <c r="R86" s="81">
        <f t="shared" si="5"/>
        <v>0</v>
      </c>
      <c r="S86" s="81">
        <f t="shared" si="6"/>
        <v>0</v>
      </c>
      <c r="T86" s="81">
        <f t="shared" si="7"/>
        <v>0</v>
      </c>
      <c r="U86" s="81"/>
      <c r="V86" s="81"/>
      <c r="W86" s="81"/>
    </row>
    <row r="87" spans="1:23">
      <c r="A87" s="92"/>
      <c r="B87" s="93"/>
      <c r="C87" s="15"/>
      <c r="D87" s="4" t="s">
        <v>17</v>
      </c>
      <c r="E87" s="4" t="s">
        <v>117</v>
      </c>
      <c r="F87" s="94"/>
      <c r="G87" s="94"/>
      <c r="H87" s="87"/>
      <c r="I87" s="87"/>
      <c r="J87" s="87"/>
      <c r="K87" s="87"/>
      <c r="L87" s="87"/>
      <c r="M87" s="87"/>
      <c r="N87" s="87"/>
      <c r="O87" s="88"/>
      <c r="P87" s="81"/>
      <c r="Q87" s="81">
        <f t="shared" si="4"/>
        <v>0</v>
      </c>
      <c r="R87" s="81">
        <f t="shared" si="5"/>
        <v>0</v>
      </c>
      <c r="S87" s="81">
        <f t="shared" si="6"/>
        <v>0</v>
      </c>
      <c r="T87" s="81">
        <f t="shared" si="7"/>
        <v>0</v>
      </c>
      <c r="U87" s="81"/>
      <c r="V87" s="81"/>
      <c r="W87" s="81"/>
    </row>
    <row r="88" spans="1:23">
      <c r="A88" s="92"/>
      <c r="B88" s="93"/>
      <c r="C88" s="15"/>
      <c r="D88" s="8" t="s">
        <v>118</v>
      </c>
      <c r="E88" s="8" t="s">
        <v>119</v>
      </c>
      <c r="F88" s="94"/>
      <c r="G88" s="94"/>
      <c r="H88" s="87"/>
      <c r="I88" s="87"/>
      <c r="J88" s="87"/>
      <c r="K88" s="87"/>
      <c r="L88" s="87"/>
      <c r="M88" s="87"/>
      <c r="N88" s="87"/>
      <c r="O88" s="88">
        <f>SUM(I88:N88)</f>
        <v>0</v>
      </c>
      <c r="P88" s="81"/>
      <c r="Q88" s="81">
        <f t="shared" si="4"/>
        <v>0</v>
      </c>
      <c r="R88" s="81">
        <f t="shared" si="5"/>
        <v>0</v>
      </c>
      <c r="S88" s="81">
        <f t="shared" si="6"/>
        <v>0</v>
      </c>
      <c r="T88" s="81">
        <f t="shared" si="7"/>
        <v>0</v>
      </c>
      <c r="U88" s="81"/>
      <c r="V88" s="81"/>
      <c r="W88" s="81"/>
    </row>
    <row r="89" spans="1:23" ht="12" customHeight="1">
      <c r="A89" s="92" t="s">
        <v>191</v>
      </c>
      <c r="B89" s="93">
        <v>18</v>
      </c>
      <c r="C89" s="95" t="s">
        <v>33</v>
      </c>
      <c r="D89" s="95"/>
      <c r="E89" s="95"/>
      <c r="F89" s="94" t="s">
        <v>1</v>
      </c>
      <c r="G89" s="94"/>
      <c r="H89" s="87"/>
      <c r="I89" s="87"/>
      <c r="J89" s="87"/>
      <c r="K89" s="87"/>
      <c r="L89" s="87">
        <v>1000</v>
      </c>
      <c r="M89" s="87">
        <v>300</v>
      </c>
      <c r="N89" s="87">
        <v>160</v>
      </c>
      <c r="O89" s="88">
        <f>SUM(H89:N89)</f>
        <v>1460</v>
      </c>
      <c r="P89" s="81">
        <v>37960</v>
      </c>
      <c r="Q89" s="81">
        <f t="shared" si="4"/>
        <v>7592</v>
      </c>
      <c r="R89" s="81">
        <f t="shared" si="5"/>
        <v>6326.6666666666661</v>
      </c>
      <c r="S89" s="81">
        <f t="shared" si="6"/>
        <v>51878.666666666664</v>
      </c>
      <c r="T89" s="81">
        <f t="shared" si="7"/>
        <v>759.2</v>
      </c>
      <c r="U89" s="81"/>
      <c r="V89" s="81"/>
      <c r="W89" s="81"/>
    </row>
    <row r="90" spans="1:23">
      <c r="A90" s="92"/>
      <c r="B90" s="93"/>
      <c r="C90" s="15" t="s">
        <v>2</v>
      </c>
      <c r="D90" s="15"/>
      <c r="E90" s="15" t="s">
        <v>36</v>
      </c>
      <c r="F90" s="94"/>
      <c r="G90" s="94"/>
      <c r="H90" s="87"/>
      <c r="I90" s="87"/>
      <c r="J90" s="87"/>
      <c r="K90" s="87"/>
      <c r="L90" s="87"/>
      <c r="M90" s="87"/>
      <c r="N90" s="87"/>
      <c r="O90" s="88"/>
      <c r="P90" s="81"/>
      <c r="Q90" s="81">
        <f t="shared" si="4"/>
        <v>0</v>
      </c>
      <c r="R90" s="81">
        <f t="shared" si="5"/>
        <v>0</v>
      </c>
      <c r="S90" s="81">
        <f t="shared" si="6"/>
        <v>0</v>
      </c>
      <c r="T90" s="81">
        <f t="shared" si="7"/>
        <v>0</v>
      </c>
      <c r="U90" s="81"/>
      <c r="V90" s="81"/>
      <c r="W90" s="81"/>
    </row>
    <row r="91" spans="1:23">
      <c r="A91" s="92"/>
      <c r="B91" s="93"/>
      <c r="C91" s="15" t="s">
        <v>4</v>
      </c>
      <c r="D91" s="15" t="s">
        <v>6</v>
      </c>
      <c r="E91" s="15" t="s">
        <v>121</v>
      </c>
      <c r="F91" s="94"/>
      <c r="G91" s="94"/>
      <c r="H91" s="87"/>
      <c r="I91" s="87"/>
      <c r="J91" s="87"/>
      <c r="K91" s="87"/>
      <c r="L91" s="87"/>
      <c r="M91" s="87"/>
      <c r="N91" s="87"/>
      <c r="O91" s="88"/>
      <c r="P91" s="81"/>
      <c r="Q91" s="81">
        <f t="shared" si="4"/>
        <v>0</v>
      </c>
      <c r="R91" s="81">
        <f t="shared" si="5"/>
        <v>0</v>
      </c>
      <c r="S91" s="81">
        <f t="shared" si="6"/>
        <v>0</v>
      </c>
      <c r="T91" s="81">
        <f t="shared" si="7"/>
        <v>0</v>
      </c>
      <c r="U91" s="81"/>
      <c r="V91" s="81"/>
      <c r="W91" s="81"/>
    </row>
    <row r="92" spans="1:23">
      <c r="A92" s="92"/>
      <c r="B92" s="93"/>
      <c r="C92" s="15"/>
      <c r="D92" s="15" t="s">
        <v>8</v>
      </c>
      <c r="E92" s="15" t="s">
        <v>140</v>
      </c>
      <c r="F92" s="94"/>
      <c r="G92" s="94"/>
      <c r="H92" s="87"/>
      <c r="I92" s="87"/>
      <c r="J92" s="87"/>
      <c r="K92" s="87"/>
      <c r="L92" s="87"/>
      <c r="M92" s="87"/>
      <c r="N92" s="87"/>
      <c r="O92" s="88"/>
      <c r="P92" s="81"/>
      <c r="Q92" s="81">
        <f t="shared" si="4"/>
        <v>0</v>
      </c>
      <c r="R92" s="81">
        <f t="shared" si="5"/>
        <v>0</v>
      </c>
      <c r="S92" s="81">
        <f t="shared" si="6"/>
        <v>0</v>
      </c>
      <c r="T92" s="81">
        <f t="shared" si="7"/>
        <v>0</v>
      </c>
      <c r="U92" s="81"/>
      <c r="V92" s="81"/>
      <c r="W92" s="81"/>
    </row>
    <row r="93" spans="1:23">
      <c r="A93" s="92"/>
      <c r="B93" s="93"/>
      <c r="C93" s="15"/>
      <c r="D93" s="15" t="s">
        <v>17</v>
      </c>
      <c r="E93" s="15" t="s">
        <v>141</v>
      </c>
      <c r="F93" s="94"/>
      <c r="G93" s="94"/>
      <c r="H93" s="87"/>
      <c r="I93" s="87"/>
      <c r="J93" s="87"/>
      <c r="K93" s="87"/>
      <c r="L93" s="87"/>
      <c r="M93" s="87"/>
      <c r="N93" s="87"/>
      <c r="O93" s="88">
        <f>SUM(I93:N93)</f>
        <v>0</v>
      </c>
      <c r="P93" s="81"/>
      <c r="Q93" s="81">
        <f t="shared" si="4"/>
        <v>0</v>
      </c>
      <c r="R93" s="81">
        <f t="shared" si="5"/>
        <v>0</v>
      </c>
      <c r="S93" s="81">
        <f t="shared" si="6"/>
        <v>0</v>
      </c>
      <c r="T93" s="81">
        <f t="shared" si="7"/>
        <v>0</v>
      </c>
      <c r="U93" s="81"/>
      <c r="V93" s="81"/>
      <c r="W93" s="81"/>
    </row>
    <row r="94" spans="1:23" ht="12" customHeight="1">
      <c r="A94" s="92" t="s">
        <v>191</v>
      </c>
      <c r="B94" s="93">
        <v>19</v>
      </c>
      <c r="C94" s="95" t="s">
        <v>33</v>
      </c>
      <c r="D94" s="95"/>
      <c r="E94" s="95"/>
      <c r="F94" s="94" t="s">
        <v>1</v>
      </c>
      <c r="G94" s="94" t="s">
        <v>150</v>
      </c>
      <c r="H94" s="87"/>
      <c r="I94" s="87"/>
      <c r="J94" s="87"/>
      <c r="K94" s="87"/>
      <c r="L94" s="87">
        <v>5000</v>
      </c>
      <c r="M94" s="87"/>
      <c r="N94" s="87"/>
      <c r="O94" s="88">
        <f>SUM(H94:N94)</f>
        <v>5000</v>
      </c>
      <c r="P94" s="81">
        <v>243100</v>
      </c>
      <c r="Q94" s="81">
        <f t="shared" si="4"/>
        <v>48620</v>
      </c>
      <c r="R94" s="81">
        <f t="shared" si="5"/>
        <v>40516.666666666664</v>
      </c>
      <c r="S94" s="81">
        <f t="shared" si="6"/>
        <v>332236.66666666663</v>
      </c>
      <c r="T94" s="81">
        <f t="shared" si="7"/>
        <v>4862</v>
      </c>
      <c r="U94" s="81"/>
      <c r="V94" s="81"/>
      <c r="W94" s="81"/>
    </row>
    <row r="95" spans="1:23">
      <c r="A95" s="92"/>
      <c r="B95" s="93"/>
      <c r="C95" s="15" t="s">
        <v>2</v>
      </c>
      <c r="D95" s="15"/>
      <c r="E95" s="15" t="s">
        <v>120</v>
      </c>
      <c r="F95" s="94"/>
      <c r="G95" s="94"/>
      <c r="H95" s="87"/>
      <c r="I95" s="87"/>
      <c r="J95" s="87"/>
      <c r="K95" s="87"/>
      <c r="L95" s="87"/>
      <c r="M95" s="87"/>
      <c r="N95" s="87"/>
      <c r="O95" s="88"/>
      <c r="P95" s="81"/>
      <c r="Q95" s="81">
        <f t="shared" si="4"/>
        <v>0</v>
      </c>
      <c r="R95" s="81">
        <f t="shared" si="5"/>
        <v>0</v>
      </c>
      <c r="S95" s="81">
        <f t="shared" si="6"/>
        <v>0</v>
      </c>
      <c r="T95" s="81">
        <f t="shared" si="7"/>
        <v>0</v>
      </c>
      <c r="U95" s="81"/>
      <c r="V95" s="81"/>
      <c r="W95" s="81"/>
    </row>
    <row r="96" spans="1:23">
      <c r="A96" s="92"/>
      <c r="B96" s="93"/>
      <c r="C96" s="15" t="s">
        <v>4</v>
      </c>
      <c r="D96" s="15" t="s">
        <v>6</v>
      </c>
      <c r="E96" s="15" t="s">
        <v>142</v>
      </c>
      <c r="F96" s="94"/>
      <c r="G96" s="94"/>
      <c r="H96" s="87"/>
      <c r="I96" s="87"/>
      <c r="J96" s="87"/>
      <c r="K96" s="87"/>
      <c r="L96" s="87"/>
      <c r="M96" s="87"/>
      <c r="N96" s="87"/>
      <c r="O96" s="88"/>
      <c r="P96" s="81"/>
      <c r="Q96" s="81">
        <f t="shared" si="4"/>
        <v>0</v>
      </c>
      <c r="R96" s="81">
        <f t="shared" si="5"/>
        <v>0</v>
      </c>
      <c r="S96" s="81">
        <f t="shared" si="6"/>
        <v>0</v>
      </c>
      <c r="T96" s="81">
        <f t="shared" si="7"/>
        <v>0</v>
      </c>
      <c r="U96" s="81"/>
      <c r="V96" s="81"/>
      <c r="W96" s="81"/>
    </row>
    <row r="97" spans="1:23">
      <c r="A97" s="92"/>
      <c r="B97" s="93"/>
      <c r="C97" s="15"/>
      <c r="D97" s="15" t="s">
        <v>8</v>
      </c>
      <c r="E97" s="15" t="s">
        <v>168</v>
      </c>
      <c r="F97" s="94"/>
      <c r="G97" s="94"/>
      <c r="H97" s="87"/>
      <c r="I97" s="87"/>
      <c r="J97" s="87"/>
      <c r="K97" s="87"/>
      <c r="L97" s="87"/>
      <c r="M97" s="87"/>
      <c r="N97" s="87"/>
      <c r="O97" s="88"/>
      <c r="P97" s="81"/>
      <c r="Q97" s="81">
        <f t="shared" si="4"/>
        <v>0</v>
      </c>
      <c r="R97" s="81">
        <f t="shared" si="5"/>
        <v>0</v>
      </c>
      <c r="S97" s="81">
        <f t="shared" si="6"/>
        <v>0</v>
      </c>
      <c r="T97" s="81">
        <f t="shared" si="7"/>
        <v>0</v>
      </c>
      <c r="U97" s="81"/>
      <c r="V97" s="81"/>
      <c r="W97" s="81"/>
    </row>
    <row r="98" spans="1:23">
      <c r="A98" s="92"/>
      <c r="B98" s="93"/>
      <c r="C98" s="15"/>
      <c r="D98" s="15" t="s">
        <v>17</v>
      </c>
      <c r="E98" s="15" t="s">
        <v>143</v>
      </c>
      <c r="F98" s="94"/>
      <c r="G98" s="94"/>
      <c r="H98" s="87"/>
      <c r="I98" s="87"/>
      <c r="J98" s="87"/>
      <c r="K98" s="87"/>
      <c r="L98" s="87"/>
      <c r="M98" s="87"/>
      <c r="N98" s="87"/>
      <c r="O98" s="88">
        <f>SUM(I98:N98)</f>
        <v>0</v>
      </c>
      <c r="P98" s="81"/>
      <c r="Q98" s="81">
        <f t="shared" si="4"/>
        <v>0</v>
      </c>
      <c r="R98" s="81">
        <f t="shared" si="5"/>
        <v>0</v>
      </c>
      <c r="S98" s="81">
        <f t="shared" si="6"/>
        <v>0</v>
      </c>
      <c r="T98" s="81">
        <f t="shared" si="7"/>
        <v>0</v>
      </c>
      <c r="U98" s="81"/>
      <c r="V98" s="81"/>
      <c r="W98" s="81"/>
    </row>
    <row r="99" spans="1:23" ht="12" customHeight="1">
      <c r="A99" s="92" t="s">
        <v>191</v>
      </c>
      <c r="B99" s="93">
        <v>20</v>
      </c>
      <c r="C99" s="95" t="s">
        <v>33</v>
      </c>
      <c r="D99" s="95"/>
      <c r="E99" s="95"/>
      <c r="F99" s="94" t="s">
        <v>1</v>
      </c>
      <c r="G99" s="94"/>
      <c r="H99" s="87"/>
      <c r="I99" s="87"/>
      <c r="J99" s="87"/>
      <c r="K99" s="87"/>
      <c r="L99" s="87"/>
      <c r="M99" s="87">
        <v>150</v>
      </c>
      <c r="N99" s="87">
        <v>70</v>
      </c>
      <c r="O99" s="88">
        <f>SUM(H99:N103)</f>
        <v>220</v>
      </c>
      <c r="P99" s="81">
        <v>33880</v>
      </c>
      <c r="Q99" s="81">
        <f t="shared" si="4"/>
        <v>6776</v>
      </c>
      <c r="R99" s="81">
        <f t="shared" si="5"/>
        <v>5646.6666666666661</v>
      </c>
      <c r="S99" s="81">
        <f t="shared" si="6"/>
        <v>46302.666666666664</v>
      </c>
      <c r="T99" s="81">
        <f t="shared" si="7"/>
        <v>677.6</v>
      </c>
      <c r="U99" s="81"/>
      <c r="V99" s="81"/>
      <c r="W99" s="81"/>
    </row>
    <row r="100" spans="1:23">
      <c r="A100" s="92"/>
      <c r="B100" s="93"/>
      <c r="C100" s="15" t="s">
        <v>2</v>
      </c>
      <c r="D100" s="15"/>
      <c r="E100" s="15" t="s">
        <v>26</v>
      </c>
      <c r="F100" s="94"/>
      <c r="G100" s="94"/>
      <c r="H100" s="87"/>
      <c r="I100" s="87"/>
      <c r="J100" s="87"/>
      <c r="K100" s="87"/>
      <c r="L100" s="87"/>
      <c r="M100" s="87"/>
      <c r="N100" s="87"/>
      <c r="O100" s="88"/>
      <c r="P100" s="81"/>
      <c r="Q100" s="81">
        <f t="shared" si="4"/>
        <v>0</v>
      </c>
      <c r="R100" s="81">
        <f t="shared" si="5"/>
        <v>0</v>
      </c>
      <c r="S100" s="81">
        <f t="shared" si="6"/>
        <v>0</v>
      </c>
      <c r="T100" s="81">
        <f t="shared" si="7"/>
        <v>0</v>
      </c>
      <c r="U100" s="81"/>
      <c r="V100" s="81"/>
      <c r="W100" s="81"/>
    </row>
    <row r="101" spans="1:23">
      <c r="A101" s="92"/>
      <c r="B101" s="93"/>
      <c r="C101" s="15" t="s">
        <v>4</v>
      </c>
      <c r="D101" s="15" t="s">
        <v>6</v>
      </c>
      <c r="E101" s="15" t="s">
        <v>159</v>
      </c>
      <c r="F101" s="94"/>
      <c r="G101" s="94"/>
      <c r="H101" s="87"/>
      <c r="I101" s="87"/>
      <c r="J101" s="87"/>
      <c r="K101" s="87"/>
      <c r="L101" s="87"/>
      <c r="M101" s="87"/>
      <c r="N101" s="87"/>
      <c r="O101" s="88"/>
      <c r="P101" s="81"/>
      <c r="Q101" s="81">
        <f t="shared" si="4"/>
        <v>0</v>
      </c>
      <c r="R101" s="81">
        <f t="shared" si="5"/>
        <v>0</v>
      </c>
      <c r="S101" s="81">
        <f t="shared" si="6"/>
        <v>0</v>
      </c>
      <c r="T101" s="81">
        <f t="shared" si="7"/>
        <v>0</v>
      </c>
      <c r="U101" s="81"/>
      <c r="V101" s="81"/>
      <c r="W101" s="81"/>
    </row>
    <row r="102" spans="1:23">
      <c r="A102" s="92"/>
      <c r="B102" s="93"/>
      <c r="C102" s="15"/>
      <c r="D102" s="15" t="s">
        <v>8</v>
      </c>
      <c r="E102" s="15" t="s">
        <v>163</v>
      </c>
      <c r="F102" s="94"/>
      <c r="G102" s="94"/>
      <c r="H102" s="87"/>
      <c r="I102" s="87"/>
      <c r="J102" s="87"/>
      <c r="K102" s="87"/>
      <c r="L102" s="87"/>
      <c r="M102" s="87"/>
      <c r="N102" s="87"/>
      <c r="O102" s="88"/>
      <c r="P102" s="81"/>
      <c r="Q102" s="81">
        <f t="shared" si="4"/>
        <v>0</v>
      </c>
      <c r="R102" s="81">
        <f t="shared" si="5"/>
        <v>0</v>
      </c>
      <c r="S102" s="81">
        <f t="shared" si="6"/>
        <v>0</v>
      </c>
      <c r="T102" s="81">
        <f t="shared" si="7"/>
        <v>0</v>
      </c>
      <c r="U102" s="81"/>
      <c r="V102" s="81"/>
      <c r="W102" s="81"/>
    </row>
    <row r="103" spans="1:23">
      <c r="A103" s="92"/>
      <c r="B103" s="93"/>
      <c r="C103" s="15"/>
      <c r="D103" s="15" t="s">
        <v>17</v>
      </c>
      <c r="E103" s="15" t="s">
        <v>160</v>
      </c>
      <c r="F103" s="94"/>
      <c r="G103" s="94"/>
      <c r="H103" s="87"/>
      <c r="I103" s="87"/>
      <c r="J103" s="87"/>
      <c r="K103" s="87"/>
      <c r="L103" s="87"/>
      <c r="M103" s="87"/>
      <c r="N103" s="87"/>
      <c r="O103" s="88">
        <f>SUM(I103:N103)</f>
        <v>0</v>
      </c>
      <c r="P103" s="81"/>
      <c r="Q103" s="81">
        <f t="shared" si="4"/>
        <v>0</v>
      </c>
      <c r="R103" s="81">
        <f t="shared" si="5"/>
        <v>0</v>
      </c>
      <c r="S103" s="81">
        <f t="shared" si="6"/>
        <v>0</v>
      </c>
      <c r="T103" s="81">
        <f t="shared" si="7"/>
        <v>0</v>
      </c>
      <c r="U103" s="81"/>
      <c r="V103" s="81"/>
      <c r="W103" s="81"/>
    </row>
    <row r="104" spans="1:23" ht="12" customHeight="1">
      <c r="A104" s="92" t="s">
        <v>191</v>
      </c>
      <c r="B104" s="93">
        <v>21</v>
      </c>
      <c r="C104" s="95" t="s">
        <v>33</v>
      </c>
      <c r="D104" s="95"/>
      <c r="E104" s="95"/>
      <c r="F104" s="94" t="s">
        <v>1</v>
      </c>
      <c r="G104" s="94"/>
      <c r="H104" s="87"/>
      <c r="I104" s="87"/>
      <c r="J104" s="87"/>
      <c r="K104" s="87"/>
      <c r="L104" s="87"/>
      <c r="M104" s="87">
        <v>150</v>
      </c>
      <c r="N104" s="87"/>
      <c r="O104" s="88">
        <f>SUM(H104:N108)</f>
        <v>150</v>
      </c>
      <c r="P104" s="81">
        <v>23100</v>
      </c>
      <c r="Q104" s="81">
        <f t="shared" si="4"/>
        <v>4620</v>
      </c>
      <c r="R104" s="81">
        <f t="shared" si="5"/>
        <v>3850</v>
      </c>
      <c r="S104" s="81">
        <f t="shared" si="6"/>
        <v>31570</v>
      </c>
      <c r="T104" s="81">
        <f t="shared" si="7"/>
        <v>462</v>
      </c>
      <c r="U104" s="81"/>
      <c r="V104" s="81"/>
      <c r="W104" s="81"/>
    </row>
    <row r="105" spans="1:23">
      <c r="A105" s="92"/>
      <c r="B105" s="93"/>
      <c r="C105" s="15" t="s">
        <v>2</v>
      </c>
      <c r="D105" s="15"/>
      <c r="E105" s="15" t="s">
        <v>26</v>
      </c>
      <c r="F105" s="94"/>
      <c r="G105" s="94"/>
      <c r="H105" s="87"/>
      <c r="I105" s="87"/>
      <c r="J105" s="87"/>
      <c r="K105" s="87"/>
      <c r="L105" s="87"/>
      <c r="M105" s="87"/>
      <c r="N105" s="87"/>
      <c r="O105" s="88"/>
      <c r="P105" s="81"/>
      <c r="Q105" s="81">
        <f t="shared" si="4"/>
        <v>0</v>
      </c>
      <c r="R105" s="81">
        <f t="shared" si="5"/>
        <v>0</v>
      </c>
      <c r="S105" s="81">
        <f t="shared" si="6"/>
        <v>0</v>
      </c>
      <c r="T105" s="81">
        <f t="shared" si="7"/>
        <v>0</v>
      </c>
      <c r="U105" s="81"/>
      <c r="V105" s="81"/>
      <c r="W105" s="81"/>
    </row>
    <row r="106" spans="1:23">
      <c r="A106" s="92"/>
      <c r="B106" s="93"/>
      <c r="C106" s="15" t="s">
        <v>4</v>
      </c>
      <c r="D106" s="15" t="s">
        <v>6</v>
      </c>
      <c r="E106" s="15" t="s">
        <v>161</v>
      </c>
      <c r="F106" s="94"/>
      <c r="G106" s="94"/>
      <c r="H106" s="87"/>
      <c r="I106" s="87"/>
      <c r="J106" s="87"/>
      <c r="K106" s="87"/>
      <c r="L106" s="87"/>
      <c r="M106" s="87"/>
      <c r="N106" s="87"/>
      <c r="O106" s="88"/>
      <c r="P106" s="81"/>
      <c r="Q106" s="81">
        <f t="shared" si="4"/>
        <v>0</v>
      </c>
      <c r="R106" s="81">
        <f t="shared" si="5"/>
        <v>0</v>
      </c>
      <c r="S106" s="81">
        <f t="shared" si="6"/>
        <v>0</v>
      </c>
      <c r="T106" s="81">
        <f t="shared" si="7"/>
        <v>0</v>
      </c>
      <c r="U106" s="81"/>
      <c r="V106" s="81"/>
      <c r="W106" s="81"/>
    </row>
    <row r="107" spans="1:23">
      <c r="A107" s="92"/>
      <c r="B107" s="93"/>
      <c r="C107" s="15"/>
      <c r="D107" s="15" t="s">
        <v>8</v>
      </c>
      <c r="E107" s="15" t="s">
        <v>162</v>
      </c>
      <c r="F107" s="94"/>
      <c r="G107" s="94"/>
      <c r="H107" s="87"/>
      <c r="I107" s="87"/>
      <c r="J107" s="87"/>
      <c r="K107" s="87"/>
      <c r="L107" s="87"/>
      <c r="M107" s="87"/>
      <c r="N107" s="87"/>
      <c r="O107" s="88"/>
      <c r="P107" s="81"/>
      <c r="Q107" s="81">
        <f t="shared" si="4"/>
        <v>0</v>
      </c>
      <c r="R107" s="81">
        <f t="shared" si="5"/>
        <v>0</v>
      </c>
      <c r="S107" s="81">
        <f t="shared" si="6"/>
        <v>0</v>
      </c>
      <c r="T107" s="81">
        <f t="shared" si="7"/>
        <v>0</v>
      </c>
      <c r="U107" s="81"/>
      <c r="V107" s="81"/>
      <c r="W107" s="81"/>
    </row>
    <row r="108" spans="1:23">
      <c r="A108" s="92"/>
      <c r="B108" s="93"/>
      <c r="C108" s="15"/>
      <c r="D108" s="15" t="s">
        <v>17</v>
      </c>
      <c r="E108" s="15" t="s">
        <v>160</v>
      </c>
      <c r="F108" s="94"/>
      <c r="G108" s="94"/>
      <c r="H108" s="87"/>
      <c r="I108" s="87"/>
      <c r="J108" s="87"/>
      <c r="K108" s="87"/>
      <c r="L108" s="87"/>
      <c r="M108" s="87"/>
      <c r="N108" s="87"/>
      <c r="O108" s="88">
        <f>SUM(I108:N108)</f>
        <v>0</v>
      </c>
      <c r="P108" s="81"/>
      <c r="Q108" s="81">
        <f t="shared" si="4"/>
        <v>0</v>
      </c>
      <c r="R108" s="81">
        <f t="shared" si="5"/>
        <v>0</v>
      </c>
      <c r="S108" s="81">
        <f t="shared" si="6"/>
        <v>0</v>
      </c>
      <c r="T108" s="81">
        <f t="shared" si="7"/>
        <v>0</v>
      </c>
      <c r="U108" s="81"/>
      <c r="V108" s="81"/>
      <c r="W108" s="81"/>
    </row>
    <row r="109" spans="1:23">
      <c r="A109" s="40"/>
      <c r="B109" s="9"/>
      <c r="C109" s="2" t="s">
        <v>49</v>
      </c>
      <c r="D109" s="15"/>
      <c r="E109" s="15"/>
      <c r="F109" s="11"/>
      <c r="G109" s="10"/>
      <c r="H109" s="29"/>
      <c r="I109" s="29"/>
      <c r="J109" s="29"/>
      <c r="K109" s="29"/>
      <c r="L109" s="29"/>
      <c r="M109" s="29"/>
      <c r="N109" s="29"/>
      <c r="O109" s="36"/>
      <c r="P109" s="58"/>
      <c r="Q109" s="58"/>
      <c r="R109" s="58"/>
      <c r="S109" s="58"/>
      <c r="T109" s="58">
        <f t="shared" si="7"/>
        <v>0</v>
      </c>
      <c r="U109" s="58"/>
      <c r="V109" s="58"/>
      <c r="W109" s="58"/>
    </row>
    <row r="110" spans="1:23" ht="12" customHeight="1">
      <c r="A110" s="92">
        <v>13</v>
      </c>
      <c r="B110" s="93">
        <v>22</v>
      </c>
      <c r="C110" s="95" t="s">
        <v>50</v>
      </c>
      <c r="D110" s="15" t="s">
        <v>51</v>
      </c>
      <c r="E110" s="15" t="s">
        <v>52</v>
      </c>
      <c r="F110" s="69" t="s">
        <v>53</v>
      </c>
      <c r="G110" s="69"/>
      <c r="H110" s="69"/>
      <c r="I110" s="69"/>
      <c r="J110" s="69"/>
      <c r="K110" s="69">
        <v>7000</v>
      </c>
      <c r="L110" s="69"/>
      <c r="M110" s="69"/>
      <c r="N110" s="69"/>
      <c r="O110" s="101">
        <f>SUM(H110:N111)</f>
        <v>7000</v>
      </c>
      <c r="P110" s="63">
        <v>136500</v>
      </c>
      <c r="Q110" s="63">
        <f t="shared" si="4"/>
        <v>27300</v>
      </c>
      <c r="R110" s="63">
        <f t="shared" si="5"/>
        <v>22750</v>
      </c>
      <c r="S110" s="63">
        <f t="shared" si="6"/>
        <v>186550</v>
      </c>
      <c r="T110" s="63">
        <f t="shared" si="7"/>
        <v>2730</v>
      </c>
      <c r="U110" s="63"/>
      <c r="V110" s="63"/>
      <c r="W110" s="63"/>
    </row>
    <row r="111" spans="1:23" ht="12" customHeight="1">
      <c r="A111" s="92"/>
      <c r="B111" s="93"/>
      <c r="C111" s="95"/>
      <c r="D111" s="15" t="s">
        <v>57</v>
      </c>
      <c r="E111" s="15"/>
      <c r="F111" s="70"/>
      <c r="G111" s="70"/>
      <c r="H111" s="70"/>
      <c r="I111" s="70"/>
      <c r="J111" s="70"/>
      <c r="K111" s="70"/>
      <c r="L111" s="70"/>
      <c r="M111" s="70"/>
      <c r="N111" s="70"/>
      <c r="O111" s="102"/>
      <c r="P111" s="65"/>
      <c r="Q111" s="65">
        <f t="shared" si="4"/>
        <v>0</v>
      </c>
      <c r="R111" s="65">
        <f t="shared" si="5"/>
        <v>0</v>
      </c>
      <c r="S111" s="65">
        <f t="shared" si="6"/>
        <v>0</v>
      </c>
      <c r="T111" s="65">
        <f t="shared" si="7"/>
        <v>0</v>
      </c>
      <c r="U111" s="65"/>
      <c r="V111" s="65"/>
      <c r="W111" s="65"/>
    </row>
    <row r="112" spans="1:23" ht="12" customHeight="1">
      <c r="A112" s="92" t="s">
        <v>191</v>
      </c>
      <c r="B112" s="93">
        <v>23</v>
      </c>
      <c r="C112" s="15" t="s">
        <v>144</v>
      </c>
      <c r="D112" s="15" t="s">
        <v>51</v>
      </c>
      <c r="E112" s="15" t="s">
        <v>52</v>
      </c>
      <c r="F112" s="71" t="s">
        <v>53</v>
      </c>
      <c r="G112" s="96" t="s">
        <v>155</v>
      </c>
      <c r="H112" s="71"/>
      <c r="I112" s="71">
        <v>30</v>
      </c>
      <c r="J112" s="71">
        <v>60</v>
      </c>
      <c r="K112" s="71"/>
      <c r="L112" s="71">
        <v>21</v>
      </c>
      <c r="M112" s="71">
        <v>100</v>
      </c>
      <c r="N112" s="71"/>
      <c r="O112" s="73">
        <f>SUM(H112:N113)</f>
        <v>231</v>
      </c>
      <c r="P112" s="63">
        <v>10857</v>
      </c>
      <c r="Q112" s="63">
        <f t="shared" si="4"/>
        <v>2171.4</v>
      </c>
      <c r="R112" s="63">
        <f t="shared" si="5"/>
        <v>1809.5</v>
      </c>
      <c r="S112" s="63">
        <f t="shared" si="6"/>
        <v>14837.9</v>
      </c>
      <c r="T112" s="63">
        <f t="shared" si="7"/>
        <v>217.14</v>
      </c>
      <c r="U112" s="63"/>
      <c r="V112" s="63"/>
      <c r="W112" s="63"/>
    </row>
    <row r="113" spans="1:23" ht="12" customHeight="1">
      <c r="A113" s="92"/>
      <c r="B113" s="93"/>
      <c r="C113" s="15"/>
      <c r="D113" s="15" t="s">
        <v>59</v>
      </c>
      <c r="E113" s="15"/>
      <c r="F113" s="72"/>
      <c r="G113" s="96"/>
      <c r="H113" s="72"/>
      <c r="I113" s="72"/>
      <c r="J113" s="72"/>
      <c r="K113" s="72">
        <v>20</v>
      </c>
      <c r="L113" s="72"/>
      <c r="M113" s="72"/>
      <c r="N113" s="72"/>
      <c r="O113" s="74">
        <f>SUM(I113:N113)</f>
        <v>20</v>
      </c>
      <c r="P113" s="65"/>
      <c r="Q113" s="65">
        <f t="shared" si="4"/>
        <v>0</v>
      </c>
      <c r="R113" s="65">
        <f t="shared" si="5"/>
        <v>0</v>
      </c>
      <c r="S113" s="65">
        <f t="shared" si="6"/>
        <v>0</v>
      </c>
      <c r="T113" s="65">
        <f t="shared" si="7"/>
        <v>0</v>
      </c>
      <c r="U113" s="65"/>
      <c r="V113" s="65"/>
      <c r="W113" s="65"/>
    </row>
    <row r="114" spans="1:23" ht="12" customHeight="1">
      <c r="A114" s="92">
        <v>14</v>
      </c>
      <c r="B114" s="93">
        <v>24</v>
      </c>
      <c r="C114" s="15" t="s">
        <v>169</v>
      </c>
      <c r="D114" s="15" t="s">
        <v>51</v>
      </c>
      <c r="E114" s="15" t="s">
        <v>52</v>
      </c>
      <c r="F114" s="94" t="s">
        <v>53</v>
      </c>
      <c r="G114" s="12"/>
      <c r="H114" s="30"/>
      <c r="I114" s="30"/>
      <c r="J114" s="30"/>
      <c r="K114" s="30"/>
      <c r="L114" s="30"/>
      <c r="M114" s="30"/>
      <c r="N114" s="30"/>
      <c r="O114" s="36"/>
      <c r="P114" s="66">
        <v>9896</v>
      </c>
      <c r="Q114" s="66">
        <f t="shared" si="4"/>
        <v>1979.2</v>
      </c>
      <c r="R114" s="66">
        <f t="shared" si="5"/>
        <v>1649.3333333333335</v>
      </c>
      <c r="S114" s="66">
        <f t="shared" si="6"/>
        <v>13524.533333333333</v>
      </c>
      <c r="T114" s="66">
        <f t="shared" si="7"/>
        <v>197.92</v>
      </c>
      <c r="U114" s="58"/>
      <c r="V114" s="58"/>
      <c r="W114" s="58"/>
    </row>
    <row r="115" spans="1:23" ht="12" customHeight="1">
      <c r="A115" s="92"/>
      <c r="B115" s="93"/>
      <c r="C115" s="15" t="s">
        <v>54</v>
      </c>
      <c r="D115" s="15" t="s">
        <v>55</v>
      </c>
      <c r="E115" s="15"/>
      <c r="F115" s="94"/>
      <c r="G115" s="12"/>
      <c r="H115" s="30">
        <v>0</v>
      </c>
      <c r="I115" s="30"/>
      <c r="J115" s="30"/>
      <c r="K115" s="30"/>
      <c r="L115" s="30"/>
      <c r="M115" s="30"/>
      <c r="N115" s="30">
        <v>200</v>
      </c>
      <c r="O115" s="36">
        <f>SUM(H115:N115)</f>
        <v>200</v>
      </c>
      <c r="P115" s="67"/>
      <c r="Q115" s="67">
        <f t="shared" si="4"/>
        <v>0</v>
      </c>
      <c r="R115" s="67">
        <f t="shared" si="5"/>
        <v>0</v>
      </c>
      <c r="S115" s="67">
        <f t="shared" si="6"/>
        <v>0</v>
      </c>
      <c r="T115" s="67">
        <f t="shared" si="7"/>
        <v>0</v>
      </c>
      <c r="U115" s="46"/>
      <c r="V115" s="46"/>
      <c r="W115" s="46"/>
    </row>
    <row r="116" spans="1:23" ht="12" customHeight="1">
      <c r="A116" s="92"/>
      <c r="B116" s="93"/>
      <c r="C116" s="15" t="s">
        <v>56</v>
      </c>
      <c r="D116" s="15" t="s">
        <v>57</v>
      </c>
      <c r="E116" s="15"/>
      <c r="F116" s="94"/>
      <c r="G116" s="12"/>
      <c r="H116" s="30">
        <v>500</v>
      </c>
      <c r="I116" s="30"/>
      <c r="J116" s="30">
        <v>1800</v>
      </c>
      <c r="K116" s="30">
        <v>1000</v>
      </c>
      <c r="L116" s="30"/>
      <c r="M116" s="30"/>
      <c r="N116" s="30">
        <v>80</v>
      </c>
      <c r="O116" s="36">
        <f>SUM(H116:N116)</f>
        <v>3380</v>
      </c>
      <c r="P116" s="67"/>
      <c r="Q116" s="67">
        <f t="shared" si="4"/>
        <v>0</v>
      </c>
      <c r="R116" s="67">
        <f t="shared" si="5"/>
        <v>0</v>
      </c>
      <c r="S116" s="67">
        <f t="shared" si="6"/>
        <v>0</v>
      </c>
      <c r="T116" s="67">
        <f t="shared" si="7"/>
        <v>0</v>
      </c>
      <c r="U116" s="46"/>
      <c r="V116" s="46"/>
      <c r="W116" s="46"/>
    </row>
    <row r="117" spans="1:23" ht="12" customHeight="1">
      <c r="A117" s="92"/>
      <c r="B117" s="93"/>
      <c r="C117" s="15" t="s">
        <v>58</v>
      </c>
      <c r="D117" s="15" t="s">
        <v>59</v>
      </c>
      <c r="E117" s="15"/>
      <c r="F117" s="94"/>
      <c r="G117" s="12"/>
      <c r="H117" s="30">
        <v>200</v>
      </c>
      <c r="I117" s="30"/>
      <c r="J117" s="30">
        <v>60</v>
      </c>
      <c r="K117" s="30"/>
      <c r="L117" s="30">
        <v>30</v>
      </c>
      <c r="M117" s="30"/>
      <c r="N117" s="30">
        <v>20</v>
      </c>
      <c r="O117" s="36">
        <f>SUM(H117:N117)</f>
        <v>310</v>
      </c>
      <c r="P117" s="68"/>
      <c r="Q117" s="68">
        <f t="shared" si="4"/>
        <v>0</v>
      </c>
      <c r="R117" s="68">
        <f t="shared" si="5"/>
        <v>0</v>
      </c>
      <c r="S117" s="68">
        <f t="shared" si="6"/>
        <v>0</v>
      </c>
      <c r="T117" s="68">
        <f t="shared" si="7"/>
        <v>0</v>
      </c>
      <c r="U117" s="46"/>
      <c r="V117" s="46"/>
      <c r="W117" s="46"/>
    </row>
    <row r="118" spans="1:23" s="24" customFormat="1" ht="36">
      <c r="A118" s="92" t="s">
        <v>191</v>
      </c>
      <c r="B118" s="93">
        <v>25</v>
      </c>
      <c r="C118" s="4" t="s">
        <v>173</v>
      </c>
      <c r="D118" s="8" t="s">
        <v>171</v>
      </c>
      <c r="E118" s="4" t="s">
        <v>172</v>
      </c>
      <c r="F118" s="13" t="s">
        <v>53</v>
      </c>
      <c r="G118" s="96"/>
      <c r="H118" s="31"/>
      <c r="I118" s="31"/>
      <c r="J118" s="31"/>
      <c r="K118" s="31"/>
      <c r="L118" s="31"/>
      <c r="M118" s="31"/>
      <c r="N118" s="31"/>
      <c r="O118" s="36"/>
      <c r="P118" s="63">
        <v>11000</v>
      </c>
      <c r="Q118" s="63">
        <f t="shared" si="4"/>
        <v>2200</v>
      </c>
      <c r="R118" s="63">
        <f t="shared" si="5"/>
        <v>1833.3333333333333</v>
      </c>
      <c r="S118" s="63">
        <f t="shared" si="6"/>
        <v>15033.333333333332</v>
      </c>
      <c r="T118" s="63">
        <f t="shared" si="7"/>
        <v>220</v>
      </c>
      <c r="U118" s="46"/>
      <c r="V118" s="46"/>
      <c r="W118" s="46"/>
    </row>
    <row r="119" spans="1:23" s="24" customFormat="1" ht="12" customHeight="1">
      <c r="A119" s="92"/>
      <c r="B119" s="93"/>
      <c r="C119" s="4"/>
      <c r="D119" s="8" t="s">
        <v>107</v>
      </c>
      <c r="E119" s="4" t="s">
        <v>149</v>
      </c>
      <c r="F119" s="13"/>
      <c r="G119" s="96"/>
      <c r="H119" s="31"/>
      <c r="I119" s="31"/>
      <c r="J119" s="31"/>
      <c r="K119" s="31"/>
      <c r="L119" s="31"/>
      <c r="M119" s="31"/>
      <c r="N119" s="31"/>
      <c r="O119" s="36"/>
      <c r="P119" s="64"/>
      <c r="Q119" s="64">
        <f t="shared" si="4"/>
        <v>0</v>
      </c>
      <c r="R119" s="64">
        <f t="shared" si="5"/>
        <v>0</v>
      </c>
      <c r="S119" s="64">
        <f t="shared" si="6"/>
        <v>0</v>
      </c>
      <c r="T119" s="64">
        <f t="shared" si="7"/>
        <v>0</v>
      </c>
      <c r="U119" s="46"/>
      <c r="V119" s="46"/>
      <c r="W119" s="46"/>
    </row>
    <row r="120" spans="1:23" s="24" customFormat="1" ht="12" customHeight="1">
      <c r="A120" s="92"/>
      <c r="B120" s="93"/>
      <c r="C120" s="4"/>
      <c r="D120" s="8" t="s">
        <v>105</v>
      </c>
      <c r="E120" s="4" t="s">
        <v>106</v>
      </c>
      <c r="F120" s="13"/>
      <c r="G120" s="96"/>
      <c r="H120" s="31"/>
      <c r="I120" s="31"/>
      <c r="J120" s="31"/>
      <c r="K120" s="31"/>
      <c r="L120" s="31"/>
      <c r="M120" s="31"/>
      <c r="N120" s="31"/>
      <c r="O120" s="36"/>
      <c r="P120" s="64"/>
      <c r="Q120" s="64">
        <f t="shared" si="4"/>
        <v>0</v>
      </c>
      <c r="R120" s="64">
        <f t="shared" si="5"/>
        <v>0</v>
      </c>
      <c r="S120" s="64">
        <f t="shared" si="6"/>
        <v>0</v>
      </c>
      <c r="T120" s="64">
        <f t="shared" si="7"/>
        <v>0</v>
      </c>
      <c r="U120" s="46"/>
      <c r="V120" s="46"/>
      <c r="W120" s="46"/>
    </row>
    <row r="121" spans="1:23" s="24" customFormat="1" ht="12" customHeight="1">
      <c r="A121" s="92"/>
      <c r="B121" s="93"/>
      <c r="C121" s="4" t="s">
        <v>54</v>
      </c>
      <c r="D121" s="4" t="s">
        <v>103</v>
      </c>
      <c r="E121" s="4"/>
      <c r="F121" s="13"/>
      <c r="G121" s="96"/>
      <c r="H121" s="31"/>
      <c r="I121" s="31"/>
      <c r="J121" s="31"/>
      <c r="K121" s="31">
        <v>950</v>
      </c>
      <c r="L121" s="31"/>
      <c r="M121" s="31"/>
      <c r="N121" s="31"/>
      <c r="O121" s="36">
        <f>SUM(H121:N121)</f>
        <v>950</v>
      </c>
      <c r="P121" s="64"/>
      <c r="Q121" s="64">
        <f t="shared" si="4"/>
        <v>0</v>
      </c>
      <c r="R121" s="64">
        <f t="shared" si="5"/>
        <v>0</v>
      </c>
      <c r="S121" s="64">
        <f t="shared" si="6"/>
        <v>0</v>
      </c>
      <c r="T121" s="64">
        <f t="shared" si="7"/>
        <v>0</v>
      </c>
      <c r="U121" s="46"/>
      <c r="V121" s="46"/>
      <c r="W121" s="46"/>
    </row>
    <row r="122" spans="1:23" s="24" customFormat="1" ht="12" customHeight="1">
      <c r="A122" s="92"/>
      <c r="B122" s="93"/>
      <c r="C122" s="4" t="s">
        <v>56</v>
      </c>
      <c r="D122" s="4" t="s">
        <v>71</v>
      </c>
      <c r="E122" s="4"/>
      <c r="F122" s="13"/>
      <c r="G122" s="96"/>
      <c r="H122" s="31"/>
      <c r="I122" s="31"/>
      <c r="J122" s="31"/>
      <c r="K122" s="31"/>
      <c r="L122" s="31"/>
      <c r="M122" s="31"/>
      <c r="N122" s="31">
        <v>900</v>
      </c>
      <c r="O122" s="36">
        <f>SUM(H122:N122)</f>
        <v>900</v>
      </c>
      <c r="P122" s="65"/>
      <c r="Q122" s="65">
        <f t="shared" si="4"/>
        <v>0</v>
      </c>
      <c r="R122" s="65">
        <f t="shared" si="5"/>
        <v>0</v>
      </c>
      <c r="S122" s="65">
        <f t="shared" si="6"/>
        <v>0</v>
      </c>
      <c r="T122" s="65">
        <f t="shared" si="7"/>
        <v>0</v>
      </c>
      <c r="U122" s="46"/>
      <c r="V122" s="46"/>
      <c r="W122" s="46"/>
    </row>
    <row r="123" spans="1:23" s="24" customFormat="1" ht="36">
      <c r="A123" s="92" t="s">
        <v>191</v>
      </c>
      <c r="B123" s="93">
        <v>26</v>
      </c>
      <c r="C123" s="4" t="s">
        <v>154</v>
      </c>
      <c r="D123" s="8" t="s">
        <v>171</v>
      </c>
      <c r="E123" s="4" t="s">
        <v>172</v>
      </c>
      <c r="F123" s="13" t="s">
        <v>53</v>
      </c>
      <c r="G123" s="13"/>
      <c r="H123" s="31"/>
      <c r="I123" s="31"/>
      <c r="J123" s="31"/>
      <c r="K123" s="31"/>
      <c r="L123" s="31"/>
      <c r="M123" s="31"/>
      <c r="O123" s="27"/>
      <c r="P123" s="63">
        <v>6760</v>
      </c>
      <c r="Q123" s="63">
        <f t="shared" si="4"/>
        <v>1352</v>
      </c>
      <c r="R123" s="63">
        <f t="shared" si="5"/>
        <v>1126.6666666666665</v>
      </c>
      <c r="S123" s="63">
        <f t="shared" si="6"/>
        <v>9238.6666666666661</v>
      </c>
      <c r="T123" s="63">
        <f t="shared" si="7"/>
        <v>135.19999999999999</v>
      </c>
      <c r="U123" s="46"/>
      <c r="V123" s="46"/>
      <c r="W123" s="46"/>
    </row>
    <row r="124" spans="1:23" s="24" customFormat="1" ht="12" customHeight="1">
      <c r="A124" s="92"/>
      <c r="B124" s="93"/>
      <c r="C124" s="4"/>
      <c r="D124" s="8" t="s">
        <v>107</v>
      </c>
      <c r="E124" s="4" t="s">
        <v>149</v>
      </c>
      <c r="F124" s="53"/>
      <c r="G124" s="13"/>
      <c r="H124" s="31"/>
      <c r="I124" s="31"/>
      <c r="J124" s="31"/>
      <c r="K124" s="31"/>
      <c r="L124" s="31"/>
      <c r="M124" s="31"/>
      <c r="N124" s="31"/>
      <c r="O124" s="27"/>
      <c r="P124" s="64"/>
      <c r="Q124" s="64">
        <f t="shared" si="4"/>
        <v>0</v>
      </c>
      <c r="R124" s="64">
        <f t="shared" si="5"/>
        <v>0</v>
      </c>
      <c r="S124" s="64">
        <f t="shared" si="6"/>
        <v>0</v>
      </c>
      <c r="T124" s="64">
        <f t="shared" si="7"/>
        <v>0</v>
      </c>
      <c r="U124" s="46"/>
      <c r="V124" s="46"/>
      <c r="W124" s="46"/>
    </row>
    <row r="125" spans="1:23" s="24" customFormat="1" ht="12" customHeight="1">
      <c r="A125" s="92"/>
      <c r="B125" s="93"/>
      <c r="C125" s="4"/>
      <c r="D125" s="8" t="s">
        <v>105</v>
      </c>
      <c r="E125" s="4" t="s">
        <v>106</v>
      </c>
      <c r="F125" s="53"/>
      <c r="G125" s="13"/>
      <c r="H125" s="31"/>
      <c r="I125" s="31"/>
      <c r="J125" s="31"/>
      <c r="K125" s="31"/>
      <c r="L125" s="31"/>
      <c r="M125" s="31"/>
      <c r="N125" s="31"/>
      <c r="O125" s="27"/>
      <c r="P125" s="64"/>
      <c r="Q125" s="64">
        <f t="shared" si="4"/>
        <v>0</v>
      </c>
      <c r="R125" s="64">
        <f t="shared" si="5"/>
        <v>0</v>
      </c>
      <c r="S125" s="64">
        <f t="shared" si="6"/>
        <v>0</v>
      </c>
      <c r="T125" s="64">
        <f t="shared" si="7"/>
        <v>0</v>
      </c>
      <c r="U125" s="46"/>
      <c r="V125" s="46"/>
      <c r="W125" s="46"/>
    </row>
    <row r="126" spans="1:23" s="24" customFormat="1" ht="12" customHeight="1">
      <c r="A126" s="92"/>
      <c r="B126" s="93"/>
      <c r="C126" s="4" t="s">
        <v>54</v>
      </c>
      <c r="D126" s="4" t="s">
        <v>145</v>
      </c>
      <c r="E126" s="4"/>
      <c r="F126" s="53" t="s">
        <v>53</v>
      </c>
      <c r="G126" s="13"/>
      <c r="H126" s="31"/>
      <c r="I126" s="31"/>
      <c r="J126" s="31"/>
      <c r="K126" s="31"/>
      <c r="L126" s="31"/>
      <c r="M126" s="31"/>
      <c r="N126" s="31">
        <v>50</v>
      </c>
      <c r="O126" s="27">
        <f t="shared" ref="O126:O155" si="8">SUM(H126:N126)</f>
        <v>50</v>
      </c>
      <c r="P126" s="64"/>
      <c r="Q126" s="64">
        <f t="shared" si="4"/>
        <v>0</v>
      </c>
      <c r="R126" s="64">
        <f t="shared" si="5"/>
        <v>0</v>
      </c>
      <c r="S126" s="64">
        <f t="shared" si="6"/>
        <v>0</v>
      </c>
      <c r="T126" s="64">
        <f t="shared" si="7"/>
        <v>0</v>
      </c>
      <c r="U126" s="46"/>
      <c r="V126" s="46"/>
      <c r="W126" s="46"/>
    </row>
    <row r="127" spans="1:23" s="24" customFormat="1" ht="12" customHeight="1">
      <c r="A127" s="92"/>
      <c r="B127" s="93"/>
      <c r="C127" s="4" t="s">
        <v>56</v>
      </c>
      <c r="D127" s="4" t="s">
        <v>102</v>
      </c>
      <c r="E127" s="4"/>
      <c r="F127" s="53" t="s">
        <v>53</v>
      </c>
      <c r="G127" s="13"/>
      <c r="H127" s="31"/>
      <c r="I127" s="31"/>
      <c r="J127" s="31"/>
      <c r="K127" s="31"/>
      <c r="L127" s="31"/>
      <c r="M127" s="31"/>
      <c r="N127" s="31">
        <v>100</v>
      </c>
      <c r="O127" s="27">
        <f t="shared" si="8"/>
        <v>100</v>
      </c>
      <c r="P127" s="65"/>
      <c r="Q127" s="65">
        <f t="shared" si="4"/>
        <v>0</v>
      </c>
      <c r="R127" s="65">
        <f t="shared" si="5"/>
        <v>0</v>
      </c>
      <c r="S127" s="65">
        <f t="shared" si="6"/>
        <v>0</v>
      </c>
      <c r="T127" s="65">
        <f t="shared" si="7"/>
        <v>0</v>
      </c>
      <c r="U127" s="46"/>
      <c r="V127" s="46"/>
      <c r="W127" s="46"/>
    </row>
    <row r="128" spans="1:23" s="24" customFormat="1">
      <c r="A128" s="103">
        <v>15</v>
      </c>
      <c r="B128" s="59">
        <v>27</v>
      </c>
      <c r="C128" s="4" t="s">
        <v>60</v>
      </c>
      <c r="D128" s="4" t="s">
        <v>61</v>
      </c>
      <c r="E128" s="4" t="s">
        <v>62</v>
      </c>
      <c r="F128" s="61" t="s">
        <v>63</v>
      </c>
      <c r="G128" s="61"/>
      <c r="H128" s="60"/>
      <c r="I128" s="60"/>
      <c r="J128" s="60"/>
      <c r="K128" s="60"/>
      <c r="L128" s="60">
        <v>300</v>
      </c>
      <c r="M128" s="60"/>
      <c r="N128" s="60">
        <v>20</v>
      </c>
      <c r="O128" s="27">
        <f t="shared" si="8"/>
        <v>320</v>
      </c>
      <c r="P128" s="62">
        <v>5760</v>
      </c>
      <c r="Q128" s="62">
        <f t="shared" ref="Q128" si="9">P128*20/100</f>
        <v>1152</v>
      </c>
      <c r="R128" s="62">
        <f t="shared" ref="R128" si="10">P128/36*6</f>
        <v>960</v>
      </c>
      <c r="S128" s="62">
        <f t="shared" ref="S128" si="11">R128+Q128+P128</f>
        <v>7872</v>
      </c>
      <c r="T128" s="62">
        <f t="shared" si="7"/>
        <v>115.2</v>
      </c>
      <c r="U128" s="62"/>
      <c r="V128" s="62"/>
      <c r="W128" s="62"/>
    </row>
    <row r="129" spans="1:23" s="24" customFormat="1" ht="120">
      <c r="A129" s="39">
        <v>17</v>
      </c>
      <c r="B129" s="17">
        <v>29</v>
      </c>
      <c r="C129" s="4" t="s">
        <v>64</v>
      </c>
      <c r="D129" s="4" t="s">
        <v>174</v>
      </c>
      <c r="E129" s="4" t="s">
        <v>65</v>
      </c>
      <c r="F129" s="13" t="s">
        <v>63</v>
      </c>
      <c r="G129" s="13"/>
      <c r="H129" s="31">
        <v>4000</v>
      </c>
      <c r="I129" s="31">
        <v>200</v>
      </c>
      <c r="J129" s="31">
        <v>7800</v>
      </c>
      <c r="K129" s="31">
        <v>10000</v>
      </c>
      <c r="L129" s="31">
        <v>7500</v>
      </c>
      <c r="M129" s="31"/>
      <c r="N129" s="31">
        <v>100</v>
      </c>
      <c r="O129" s="27">
        <f t="shared" si="8"/>
        <v>29600</v>
      </c>
      <c r="P129" s="46">
        <v>28420</v>
      </c>
      <c r="Q129" s="46">
        <f t="shared" si="4"/>
        <v>5684</v>
      </c>
      <c r="R129" s="46">
        <f t="shared" si="5"/>
        <v>4736.666666666667</v>
      </c>
      <c r="S129" s="46">
        <f t="shared" si="6"/>
        <v>38840.666666666672</v>
      </c>
      <c r="T129" s="46">
        <f t="shared" si="7"/>
        <v>568.4</v>
      </c>
      <c r="U129" s="46"/>
      <c r="V129" s="46"/>
      <c r="W129" s="46"/>
    </row>
    <row r="130" spans="1:23" ht="24">
      <c r="A130" s="39">
        <v>18</v>
      </c>
      <c r="B130" s="17">
        <v>30</v>
      </c>
      <c r="C130" s="15" t="s">
        <v>66</v>
      </c>
      <c r="D130" s="15" t="s">
        <v>67</v>
      </c>
      <c r="E130" s="15" t="s">
        <v>68</v>
      </c>
      <c r="F130" s="12" t="s">
        <v>63</v>
      </c>
      <c r="G130" s="12"/>
      <c r="H130" s="30"/>
      <c r="I130" s="30"/>
      <c r="J130" s="30"/>
      <c r="K130" s="30">
        <v>1000</v>
      </c>
      <c r="L130" s="30"/>
      <c r="M130" s="30"/>
      <c r="N130" s="30">
        <v>1400</v>
      </c>
      <c r="O130" s="36">
        <f t="shared" si="8"/>
        <v>2400</v>
      </c>
      <c r="P130" s="46">
        <v>8880</v>
      </c>
      <c r="Q130" s="46">
        <f t="shared" si="4"/>
        <v>1776</v>
      </c>
      <c r="R130" s="46">
        <f t="shared" si="5"/>
        <v>1480</v>
      </c>
      <c r="S130" s="46">
        <f t="shared" si="6"/>
        <v>12136</v>
      </c>
      <c r="T130" s="46">
        <f t="shared" si="7"/>
        <v>177.6</v>
      </c>
      <c r="U130" s="46"/>
      <c r="V130" s="46"/>
      <c r="W130" s="46"/>
    </row>
    <row r="131" spans="1:23" s="24" customFormat="1" ht="24">
      <c r="A131" s="39">
        <v>31</v>
      </c>
      <c r="B131" s="17">
        <v>32</v>
      </c>
      <c r="C131" s="4" t="s">
        <v>83</v>
      </c>
      <c r="D131" s="4" t="s">
        <v>61</v>
      </c>
      <c r="E131" s="4" t="s">
        <v>111</v>
      </c>
      <c r="F131" s="13" t="s">
        <v>63</v>
      </c>
      <c r="G131" s="13"/>
      <c r="H131" s="31"/>
      <c r="I131" s="31"/>
      <c r="J131" s="31"/>
      <c r="K131" s="31"/>
      <c r="L131" s="31">
        <v>30</v>
      </c>
      <c r="M131" s="31"/>
      <c r="N131" s="31">
        <v>1100</v>
      </c>
      <c r="O131" s="36">
        <f t="shared" si="8"/>
        <v>1130</v>
      </c>
      <c r="P131" s="46">
        <v>2260</v>
      </c>
      <c r="Q131" s="46">
        <f t="shared" ref="Q131:Q165" si="12">P131*20/100</f>
        <v>452</v>
      </c>
      <c r="R131" s="46">
        <f t="shared" ref="R131:R165" si="13">P131/36*6</f>
        <v>376.66666666666669</v>
      </c>
      <c r="S131" s="46">
        <f t="shared" ref="S131:S165" si="14">R131+Q131+P131</f>
        <v>3088.666666666667</v>
      </c>
      <c r="T131" s="46">
        <f t="shared" ref="T131:T165" si="15">P131*2/100</f>
        <v>45.2</v>
      </c>
      <c r="U131" s="46"/>
      <c r="V131" s="46"/>
      <c r="W131" s="46"/>
    </row>
    <row r="132" spans="1:23" ht="24">
      <c r="A132" s="39">
        <v>32</v>
      </c>
      <c r="B132" s="17">
        <v>33</v>
      </c>
      <c r="C132" s="18" t="s">
        <v>83</v>
      </c>
      <c r="D132" s="18" t="s">
        <v>61</v>
      </c>
      <c r="E132" s="18" t="s">
        <v>71</v>
      </c>
      <c r="F132" s="14" t="s">
        <v>63</v>
      </c>
      <c r="G132" s="14"/>
      <c r="H132" s="32"/>
      <c r="I132" s="32"/>
      <c r="J132" s="32"/>
      <c r="K132" s="32">
        <v>3000</v>
      </c>
      <c r="L132" s="32"/>
      <c r="M132" s="32"/>
      <c r="N132" s="32"/>
      <c r="O132" s="36">
        <f t="shared" si="8"/>
        <v>3000</v>
      </c>
      <c r="P132" s="46">
        <v>10350</v>
      </c>
      <c r="Q132" s="46">
        <f t="shared" si="12"/>
        <v>2070</v>
      </c>
      <c r="R132" s="46">
        <f t="shared" si="13"/>
        <v>1725</v>
      </c>
      <c r="S132" s="46">
        <f t="shared" si="14"/>
        <v>14145</v>
      </c>
      <c r="T132" s="46">
        <f t="shared" si="15"/>
        <v>207</v>
      </c>
      <c r="U132" s="46"/>
      <c r="V132" s="46"/>
      <c r="W132" s="46"/>
    </row>
    <row r="133" spans="1:23">
      <c r="A133" s="39">
        <v>19</v>
      </c>
      <c r="B133" s="17">
        <v>34</v>
      </c>
      <c r="C133" s="15" t="s">
        <v>69</v>
      </c>
      <c r="D133" s="7" t="s">
        <v>176</v>
      </c>
      <c r="E133" s="15" t="s">
        <v>70</v>
      </c>
      <c r="F133" s="12" t="s">
        <v>1</v>
      </c>
      <c r="G133" s="12"/>
      <c r="H133" s="30"/>
      <c r="I133" s="30"/>
      <c r="J133" s="30"/>
      <c r="K133" s="30"/>
      <c r="L133" s="30"/>
      <c r="M133" s="30"/>
      <c r="N133" s="30">
        <v>280</v>
      </c>
      <c r="O133" s="36">
        <f t="shared" si="8"/>
        <v>280</v>
      </c>
      <c r="P133" s="46">
        <v>2185</v>
      </c>
      <c r="Q133" s="46">
        <f t="shared" si="12"/>
        <v>437</v>
      </c>
      <c r="R133" s="46">
        <f t="shared" si="13"/>
        <v>364.16666666666663</v>
      </c>
      <c r="S133" s="46">
        <f t="shared" si="14"/>
        <v>2986.1666666666665</v>
      </c>
      <c r="T133" s="46">
        <f t="shared" si="15"/>
        <v>43.7</v>
      </c>
      <c r="U133" s="46"/>
      <c r="V133" s="46"/>
      <c r="W133" s="46"/>
    </row>
    <row r="134" spans="1:23" s="24" customFormat="1">
      <c r="A134" s="39" t="s">
        <v>191</v>
      </c>
      <c r="B134" s="17">
        <v>35</v>
      </c>
      <c r="C134" s="4" t="s">
        <v>69</v>
      </c>
      <c r="D134" s="4" t="s">
        <v>61</v>
      </c>
      <c r="E134" s="8" t="s">
        <v>103</v>
      </c>
      <c r="F134" s="13" t="s">
        <v>63</v>
      </c>
      <c r="G134" s="13"/>
      <c r="H134" s="31"/>
      <c r="I134" s="31"/>
      <c r="J134" s="31"/>
      <c r="K134" s="31"/>
      <c r="L134" s="31"/>
      <c r="M134" s="31"/>
      <c r="N134" s="31">
        <v>300</v>
      </c>
      <c r="O134" s="36">
        <f t="shared" si="8"/>
        <v>300</v>
      </c>
      <c r="P134" s="46">
        <v>1032</v>
      </c>
      <c r="Q134" s="46">
        <f t="shared" si="12"/>
        <v>206.4</v>
      </c>
      <c r="R134" s="46">
        <f t="shared" si="13"/>
        <v>172</v>
      </c>
      <c r="S134" s="46">
        <f t="shared" si="14"/>
        <v>1410.4</v>
      </c>
      <c r="T134" s="46">
        <f t="shared" si="15"/>
        <v>20.64</v>
      </c>
      <c r="U134" s="46"/>
      <c r="V134" s="46"/>
      <c r="W134" s="46"/>
    </row>
    <row r="135" spans="1:23">
      <c r="A135" s="39">
        <v>20</v>
      </c>
      <c r="B135" s="17">
        <v>36</v>
      </c>
      <c r="C135" s="15" t="s">
        <v>69</v>
      </c>
      <c r="D135" s="15" t="s">
        <v>61</v>
      </c>
      <c r="E135" s="15" t="s">
        <v>71</v>
      </c>
      <c r="F135" s="12" t="s">
        <v>63</v>
      </c>
      <c r="G135" s="12"/>
      <c r="H135" s="30">
        <v>100</v>
      </c>
      <c r="I135" s="30"/>
      <c r="J135" s="30">
        <v>2300</v>
      </c>
      <c r="K135" s="30"/>
      <c r="L135" s="30">
        <v>150</v>
      </c>
      <c r="M135" s="30"/>
      <c r="N135" s="30">
        <v>1600</v>
      </c>
      <c r="O135" s="36">
        <f t="shared" si="8"/>
        <v>4150</v>
      </c>
      <c r="P135" s="46">
        <v>3645</v>
      </c>
      <c r="Q135" s="46">
        <f t="shared" si="12"/>
        <v>729</v>
      </c>
      <c r="R135" s="46">
        <f t="shared" si="13"/>
        <v>607.5</v>
      </c>
      <c r="S135" s="46">
        <f t="shared" si="14"/>
        <v>4981.5</v>
      </c>
      <c r="T135" s="46">
        <f t="shared" si="15"/>
        <v>72.900000000000006</v>
      </c>
      <c r="U135" s="46"/>
      <c r="V135" s="46"/>
      <c r="W135" s="46"/>
    </row>
    <row r="136" spans="1:23" s="24" customFormat="1">
      <c r="A136" s="39">
        <v>21</v>
      </c>
      <c r="B136" s="17">
        <v>37</v>
      </c>
      <c r="C136" s="4" t="s">
        <v>72</v>
      </c>
      <c r="D136" s="4" t="s">
        <v>61</v>
      </c>
      <c r="E136" s="4" t="s">
        <v>71</v>
      </c>
      <c r="F136" s="13" t="s">
        <v>63</v>
      </c>
      <c r="G136" s="13"/>
      <c r="H136" s="31"/>
      <c r="I136" s="31"/>
      <c r="J136" s="31"/>
      <c r="K136" s="31">
        <v>2700</v>
      </c>
      <c r="L136" s="31">
        <v>200</v>
      </c>
      <c r="M136" s="31"/>
      <c r="N136" s="31">
        <v>100</v>
      </c>
      <c r="O136" s="36">
        <f t="shared" si="8"/>
        <v>3000</v>
      </c>
      <c r="P136" s="46">
        <v>14400</v>
      </c>
      <c r="Q136" s="46">
        <f t="shared" si="12"/>
        <v>2880</v>
      </c>
      <c r="R136" s="46">
        <f t="shared" si="13"/>
        <v>2400</v>
      </c>
      <c r="S136" s="46">
        <f t="shared" si="14"/>
        <v>19680</v>
      </c>
      <c r="T136" s="46">
        <f t="shared" si="15"/>
        <v>288</v>
      </c>
      <c r="U136" s="46"/>
      <c r="V136" s="46"/>
      <c r="W136" s="46"/>
    </row>
    <row r="137" spans="1:23" s="24" customFormat="1" ht="39" customHeight="1">
      <c r="A137" s="39">
        <v>22</v>
      </c>
      <c r="B137" s="17">
        <v>38</v>
      </c>
      <c r="C137" s="4" t="s">
        <v>113</v>
      </c>
      <c r="D137" s="7" t="s">
        <v>176</v>
      </c>
      <c r="E137" s="8" t="s">
        <v>70</v>
      </c>
      <c r="F137" s="13" t="s">
        <v>104</v>
      </c>
      <c r="G137" s="13"/>
      <c r="H137" s="31"/>
      <c r="I137" s="31"/>
      <c r="J137" s="31"/>
      <c r="K137" s="31">
        <v>2500</v>
      </c>
      <c r="L137" s="31"/>
      <c r="M137" s="31"/>
      <c r="N137" s="31"/>
      <c r="O137" s="36">
        <f t="shared" si="8"/>
        <v>2500</v>
      </c>
      <c r="P137" s="46">
        <v>72500</v>
      </c>
      <c r="Q137" s="46">
        <f t="shared" si="12"/>
        <v>14500</v>
      </c>
      <c r="R137" s="46">
        <f t="shared" si="13"/>
        <v>12083.333333333334</v>
      </c>
      <c r="S137" s="46">
        <f t="shared" si="14"/>
        <v>99083.333333333343</v>
      </c>
      <c r="T137" s="46">
        <f t="shared" si="15"/>
        <v>1450</v>
      </c>
      <c r="U137" s="46"/>
      <c r="V137" s="46"/>
      <c r="W137" s="46"/>
    </row>
    <row r="138" spans="1:23" s="24" customFormat="1">
      <c r="A138" s="39">
        <v>30</v>
      </c>
      <c r="B138" s="17">
        <v>39</v>
      </c>
      <c r="C138" s="4" t="s">
        <v>79</v>
      </c>
      <c r="D138" s="4" t="s">
        <v>80</v>
      </c>
      <c r="E138" s="4" t="s">
        <v>81</v>
      </c>
      <c r="F138" s="13" t="s">
        <v>82</v>
      </c>
      <c r="G138" s="13"/>
      <c r="H138" s="31"/>
      <c r="I138" s="31"/>
      <c r="J138" s="31"/>
      <c r="K138" s="31">
        <v>440</v>
      </c>
      <c r="L138" s="31"/>
      <c r="M138" s="31"/>
      <c r="N138" s="31">
        <v>700</v>
      </c>
      <c r="O138" s="36">
        <f t="shared" si="8"/>
        <v>1140</v>
      </c>
      <c r="P138" s="46">
        <v>400</v>
      </c>
      <c r="Q138" s="46">
        <f t="shared" si="12"/>
        <v>80</v>
      </c>
      <c r="R138" s="46">
        <f t="shared" si="13"/>
        <v>66.666666666666657</v>
      </c>
      <c r="S138" s="46">
        <f t="shared" si="14"/>
        <v>546.66666666666663</v>
      </c>
      <c r="T138" s="46">
        <f t="shared" si="15"/>
        <v>8</v>
      </c>
      <c r="U138" s="46"/>
      <c r="V138" s="46"/>
      <c r="W138" s="46"/>
    </row>
    <row r="139" spans="1:23" s="24" customFormat="1">
      <c r="A139" s="39">
        <v>23</v>
      </c>
      <c r="B139" s="17">
        <v>40</v>
      </c>
      <c r="C139" s="4" t="s">
        <v>73</v>
      </c>
      <c r="D139" s="4" t="s">
        <v>61</v>
      </c>
      <c r="E139" s="4" t="s">
        <v>74</v>
      </c>
      <c r="F139" s="13" t="s">
        <v>63</v>
      </c>
      <c r="G139" s="13"/>
      <c r="H139" s="31"/>
      <c r="I139" s="31"/>
      <c r="J139" s="31"/>
      <c r="K139" s="31">
        <v>1300</v>
      </c>
      <c r="L139" s="31"/>
      <c r="M139" s="31"/>
      <c r="N139" s="31">
        <v>600</v>
      </c>
      <c r="O139" s="36">
        <f t="shared" si="8"/>
        <v>1900</v>
      </c>
      <c r="P139" s="46">
        <v>3895</v>
      </c>
      <c r="Q139" s="46">
        <f t="shared" si="12"/>
        <v>779</v>
      </c>
      <c r="R139" s="46">
        <f t="shared" si="13"/>
        <v>649.16666666666663</v>
      </c>
      <c r="S139" s="46">
        <f t="shared" si="14"/>
        <v>5323.1666666666661</v>
      </c>
      <c r="T139" s="46">
        <f t="shared" si="15"/>
        <v>77.900000000000006</v>
      </c>
      <c r="U139" s="46"/>
      <c r="V139" s="46"/>
      <c r="W139" s="46"/>
    </row>
    <row r="140" spans="1:23" s="24" customFormat="1">
      <c r="A140" s="39" t="s">
        <v>191</v>
      </c>
      <c r="B140" s="17">
        <v>43</v>
      </c>
      <c r="C140" s="4" t="s">
        <v>108</v>
      </c>
      <c r="D140" s="4" t="s">
        <v>90</v>
      </c>
      <c r="E140" s="8" t="s">
        <v>164</v>
      </c>
      <c r="F140" s="13" t="s">
        <v>63</v>
      </c>
      <c r="G140" s="13"/>
      <c r="H140" s="31"/>
      <c r="I140" s="31"/>
      <c r="J140" s="31"/>
      <c r="K140" s="31"/>
      <c r="L140" s="31"/>
      <c r="M140" s="31"/>
      <c r="N140" s="31">
        <v>800</v>
      </c>
      <c r="O140" s="36">
        <f t="shared" si="8"/>
        <v>800</v>
      </c>
      <c r="P140" s="46">
        <v>8000</v>
      </c>
      <c r="Q140" s="46">
        <f t="shared" si="12"/>
        <v>1600</v>
      </c>
      <c r="R140" s="46">
        <f t="shared" si="13"/>
        <v>1333.3333333333335</v>
      </c>
      <c r="S140" s="46">
        <f t="shared" si="14"/>
        <v>10933.333333333334</v>
      </c>
      <c r="T140" s="46">
        <f t="shared" si="15"/>
        <v>160</v>
      </c>
      <c r="U140" s="46"/>
      <c r="V140" s="46"/>
      <c r="W140" s="46"/>
    </row>
    <row r="141" spans="1:23" s="25" customFormat="1">
      <c r="A141" s="39">
        <v>25</v>
      </c>
      <c r="B141" s="17">
        <v>45</v>
      </c>
      <c r="C141" s="4" t="s">
        <v>75</v>
      </c>
      <c r="D141" s="4" t="s">
        <v>61</v>
      </c>
      <c r="E141" s="4" t="s">
        <v>164</v>
      </c>
      <c r="F141" s="13" t="s">
        <v>63</v>
      </c>
      <c r="G141" s="4"/>
      <c r="H141" s="31">
        <v>1000</v>
      </c>
      <c r="I141" s="31"/>
      <c r="J141" s="31"/>
      <c r="K141" s="31"/>
      <c r="L141" s="31"/>
      <c r="M141" s="31"/>
      <c r="N141" s="31">
        <v>700</v>
      </c>
      <c r="O141" s="36">
        <f t="shared" si="8"/>
        <v>1700</v>
      </c>
      <c r="P141" s="46">
        <v>2295</v>
      </c>
      <c r="Q141" s="46">
        <f t="shared" si="12"/>
        <v>459</v>
      </c>
      <c r="R141" s="46">
        <f t="shared" si="13"/>
        <v>382.5</v>
      </c>
      <c r="S141" s="46">
        <f t="shared" si="14"/>
        <v>3136.5</v>
      </c>
      <c r="T141" s="46">
        <f t="shared" si="15"/>
        <v>45.9</v>
      </c>
      <c r="U141" s="46"/>
      <c r="V141" s="46"/>
      <c r="W141" s="46"/>
    </row>
    <row r="142" spans="1:23" s="25" customFormat="1">
      <c r="A142" s="39" t="s">
        <v>191</v>
      </c>
      <c r="B142" s="17">
        <v>46</v>
      </c>
      <c r="C142" s="4" t="s">
        <v>75</v>
      </c>
      <c r="D142" s="4" t="s">
        <v>61</v>
      </c>
      <c r="E142" s="4" t="s">
        <v>62</v>
      </c>
      <c r="F142" s="13" t="s">
        <v>63</v>
      </c>
      <c r="G142" s="4"/>
      <c r="H142" s="31"/>
      <c r="I142" s="31"/>
      <c r="J142" s="31"/>
      <c r="K142" s="31">
        <v>1600</v>
      </c>
      <c r="L142" s="31"/>
      <c r="M142" s="31"/>
      <c r="N142" s="31"/>
      <c r="O142" s="36">
        <f t="shared" si="8"/>
        <v>1600</v>
      </c>
      <c r="P142" s="46">
        <v>10400</v>
      </c>
      <c r="Q142" s="46">
        <f t="shared" si="12"/>
        <v>2080</v>
      </c>
      <c r="R142" s="46">
        <f t="shared" si="13"/>
        <v>1733.3333333333335</v>
      </c>
      <c r="S142" s="46">
        <f t="shared" si="14"/>
        <v>14213.333333333334</v>
      </c>
      <c r="T142" s="46">
        <f t="shared" si="15"/>
        <v>208</v>
      </c>
      <c r="U142" s="46"/>
      <c r="V142" s="46"/>
      <c r="W142" s="46"/>
    </row>
    <row r="143" spans="1:23" s="24" customFormat="1">
      <c r="A143" s="39">
        <v>26</v>
      </c>
      <c r="B143" s="17">
        <v>48</v>
      </c>
      <c r="C143" s="4" t="s">
        <v>76</v>
      </c>
      <c r="D143" s="4" t="s">
        <v>61</v>
      </c>
      <c r="E143" s="4" t="s">
        <v>165</v>
      </c>
      <c r="F143" s="13" t="s">
        <v>63</v>
      </c>
      <c r="G143" s="13"/>
      <c r="H143" s="31"/>
      <c r="I143" s="31"/>
      <c r="J143" s="31"/>
      <c r="K143" s="31">
        <v>1300</v>
      </c>
      <c r="L143" s="31"/>
      <c r="M143" s="31"/>
      <c r="N143" s="31">
        <v>40</v>
      </c>
      <c r="O143" s="36">
        <f t="shared" si="8"/>
        <v>1340</v>
      </c>
      <c r="P143" s="46">
        <v>7572</v>
      </c>
      <c r="Q143" s="46">
        <f t="shared" si="12"/>
        <v>1514.4</v>
      </c>
      <c r="R143" s="46">
        <f t="shared" si="13"/>
        <v>1262</v>
      </c>
      <c r="S143" s="46">
        <f t="shared" si="14"/>
        <v>10348.4</v>
      </c>
      <c r="T143" s="46">
        <f t="shared" si="15"/>
        <v>151.44</v>
      </c>
      <c r="U143" s="46"/>
      <c r="V143" s="46"/>
      <c r="W143" s="46"/>
    </row>
    <row r="144" spans="1:23" s="24" customFormat="1">
      <c r="A144" s="39">
        <v>27</v>
      </c>
      <c r="B144" s="17">
        <v>49</v>
      </c>
      <c r="C144" s="4" t="s">
        <v>76</v>
      </c>
      <c r="D144" s="4" t="s">
        <v>61</v>
      </c>
      <c r="E144" s="4" t="s">
        <v>62</v>
      </c>
      <c r="F144" s="13" t="s">
        <v>63</v>
      </c>
      <c r="G144" s="13"/>
      <c r="H144" s="31">
        <v>1500</v>
      </c>
      <c r="I144" s="31"/>
      <c r="J144" s="31"/>
      <c r="K144" s="31"/>
      <c r="L144" s="31"/>
      <c r="M144" s="31"/>
      <c r="N144" s="31">
        <v>100</v>
      </c>
      <c r="O144" s="36">
        <f t="shared" si="8"/>
        <v>1600</v>
      </c>
      <c r="P144" s="46">
        <v>4800</v>
      </c>
      <c r="Q144" s="46">
        <f t="shared" si="12"/>
        <v>960</v>
      </c>
      <c r="R144" s="46">
        <f t="shared" si="13"/>
        <v>800</v>
      </c>
      <c r="S144" s="46">
        <f t="shared" si="14"/>
        <v>6560</v>
      </c>
      <c r="T144" s="46">
        <f t="shared" si="15"/>
        <v>96</v>
      </c>
      <c r="U144" s="46"/>
      <c r="V144" s="46"/>
      <c r="W144" s="46"/>
    </row>
    <row r="145" spans="1:23" s="24" customFormat="1">
      <c r="A145" s="39" t="s">
        <v>191</v>
      </c>
      <c r="B145" s="17">
        <v>50</v>
      </c>
      <c r="C145" s="4" t="s">
        <v>110</v>
      </c>
      <c r="D145" s="4" t="s">
        <v>61</v>
      </c>
      <c r="E145" s="4" t="s">
        <v>78</v>
      </c>
      <c r="F145" s="13" t="s">
        <v>63</v>
      </c>
      <c r="G145" s="13"/>
      <c r="H145" s="31"/>
      <c r="I145" s="31"/>
      <c r="J145" s="31"/>
      <c r="K145" s="31"/>
      <c r="L145" s="31"/>
      <c r="M145" s="31"/>
      <c r="N145" s="31">
        <v>900</v>
      </c>
      <c r="O145" s="36">
        <f t="shared" si="8"/>
        <v>900</v>
      </c>
      <c r="P145" s="46">
        <v>8100</v>
      </c>
      <c r="Q145" s="46">
        <f t="shared" si="12"/>
        <v>1620</v>
      </c>
      <c r="R145" s="46">
        <f t="shared" si="13"/>
        <v>1350</v>
      </c>
      <c r="S145" s="46">
        <f t="shared" si="14"/>
        <v>11070</v>
      </c>
      <c r="T145" s="46">
        <f t="shared" si="15"/>
        <v>162</v>
      </c>
      <c r="U145" s="46"/>
      <c r="V145" s="46"/>
      <c r="W145" s="46"/>
    </row>
    <row r="146" spans="1:23" s="24" customFormat="1">
      <c r="A146" s="39">
        <v>28</v>
      </c>
      <c r="B146" s="17">
        <v>51</v>
      </c>
      <c r="C146" s="4" t="s">
        <v>77</v>
      </c>
      <c r="D146" s="4" t="s">
        <v>61</v>
      </c>
      <c r="E146" s="4" t="s">
        <v>78</v>
      </c>
      <c r="F146" s="13" t="s">
        <v>63</v>
      </c>
      <c r="G146" s="13"/>
      <c r="H146" s="31"/>
      <c r="I146" s="31"/>
      <c r="J146" s="31"/>
      <c r="K146" s="31"/>
      <c r="L146" s="31">
        <v>200</v>
      </c>
      <c r="M146" s="31"/>
      <c r="N146" s="31">
        <v>800</v>
      </c>
      <c r="O146" s="36">
        <f t="shared" si="8"/>
        <v>1000</v>
      </c>
      <c r="P146" s="46">
        <v>1190</v>
      </c>
      <c r="Q146" s="46">
        <f t="shared" si="12"/>
        <v>238</v>
      </c>
      <c r="R146" s="46">
        <f t="shared" si="13"/>
        <v>198.33333333333334</v>
      </c>
      <c r="S146" s="46">
        <f t="shared" si="14"/>
        <v>1626.3333333333335</v>
      </c>
      <c r="T146" s="46">
        <f t="shared" si="15"/>
        <v>23.8</v>
      </c>
      <c r="U146" s="46"/>
      <c r="V146" s="46"/>
      <c r="W146" s="46"/>
    </row>
    <row r="147" spans="1:23" s="24" customFormat="1">
      <c r="A147" s="39">
        <v>29</v>
      </c>
      <c r="B147" s="17">
        <v>52</v>
      </c>
      <c r="C147" s="4" t="s">
        <v>77</v>
      </c>
      <c r="D147" s="4" t="s">
        <v>61</v>
      </c>
      <c r="E147" s="4" t="s">
        <v>71</v>
      </c>
      <c r="F147" s="13" t="s">
        <v>63</v>
      </c>
      <c r="G147" s="13"/>
      <c r="H147" s="31"/>
      <c r="I147" s="31"/>
      <c r="J147" s="31"/>
      <c r="K147" s="31">
        <v>1600</v>
      </c>
      <c r="L147" s="31"/>
      <c r="M147" s="31"/>
      <c r="N147" s="31"/>
      <c r="O147" s="36">
        <f t="shared" si="8"/>
        <v>1600</v>
      </c>
      <c r="P147" s="46">
        <v>2768</v>
      </c>
      <c r="Q147" s="46">
        <f t="shared" si="12"/>
        <v>553.6</v>
      </c>
      <c r="R147" s="46">
        <f t="shared" si="13"/>
        <v>461.33333333333331</v>
      </c>
      <c r="S147" s="46">
        <f t="shared" si="14"/>
        <v>3782.9333333333334</v>
      </c>
      <c r="T147" s="46">
        <f t="shared" si="15"/>
        <v>55.36</v>
      </c>
      <c r="U147" s="46"/>
      <c r="V147" s="46"/>
      <c r="W147" s="46"/>
    </row>
    <row r="148" spans="1:23" s="24" customFormat="1">
      <c r="A148" s="39" t="s">
        <v>191</v>
      </c>
      <c r="B148" s="17">
        <v>53</v>
      </c>
      <c r="C148" s="4" t="s">
        <v>112</v>
      </c>
      <c r="D148" s="4" t="s">
        <v>61</v>
      </c>
      <c r="E148" s="4" t="s">
        <v>109</v>
      </c>
      <c r="F148" s="13" t="s">
        <v>63</v>
      </c>
      <c r="G148" s="13"/>
      <c r="H148" s="31"/>
      <c r="I148" s="31"/>
      <c r="J148" s="31"/>
      <c r="K148" s="31"/>
      <c r="L148" s="31"/>
      <c r="M148" s="31"/>
      <c r="N148" s="31">
        <v>800</v>
      </c>
      <c r="O148" s="36">
        <f t="shared" si="8"/>
        <v>800</v>
      </c>
      <c r="P148" s="46">
        <v>2288</v>
      </c>
      <c r="Q148" s="46">
        <f t="shared" si="12"/>
        <v>457.6</v>
      </c>
      <c r="R148" s="46">
        <f t="shared" si="13"/>
        <v>381.33333333333337</v>
      </c>
      <c r="S148" s="46">
        <f t="shared" si="14"/>
        <v>3126.9333333333334</v>
      </c>
      <c r="T148" s="46">
        <f t="shared" si="15"/>
        <v>45.76</v>
      </c>
      <c r="U148" s="46"/>
      <c r="V148" s="46"/>
      <c r="W148" s="46"/>
    </row>
    <row r="149" spans="1:23" s="24" customFormat="1">
      <c r="A149" s="39">
        <v>37</v>
      </c>
      <c r="B149" s="17">
        <v>55</v>
      </c>
      <c r="C149" s="4" t="s">
        <v>89</v>
      </c>
      <c r="D149" s="4" t="s">
        <v>90</v>
      </c>
      <c r="E149" s="4" t="s">
        <v>86</v>
      </c>
      <c r="F149" s="13" t="s">
        <v>63</v>
      </c>
      <c r="G149" s="13"/>
      <c r="H149" s="31"/>
      <c r="I149" s="31"/>
      <c r="J149" s="31"/>
      <c r="K149" s="31">
        <v>780</v>
      </c>
      <c r="L149" s="31"/>
      <c r="M149" s="31"/>
      <c r="N149" s="31">
        <v>500</v>
      </c>
      <c r="O149" s="36">
        <f t="shared" si="8"/>
        <v>1280</v>
      </c>
      <c r="P149" s="46">
        <v>3840</v>
      </c>
      <c r="Q149" s="46">
        <f t="shared" si="12"/>
        <v>768</v>
      </c>
      <c r="R149" s="46">
        <f t="shared" si="13"/>
        <v>640</v>
      </c>
      <c r="S149" s="46">
        <f t="shared" si="14"/>
        <v>5248</v>
      </c>
      <c r="T149" s="46">
        <f t="shared" si="15"/>
        <v>76.8</v>
      </c>
      <c r="U149" s="46"/>
      <c r="V149" s="46"/>
      <c r="W149" s="46"/>
    </row>
    <row r="150" spans="1:23" ht="24">
      <c r="A150" s="39">
        <v>34</v>
      </c>
      <c r="B150" s="17">
        <v>56</v>
      </c>
      <c r="C150" s="15" t="s">
        <v>84</v>
      </c>
      <c r="D150" s="15" t="s">
        <v>61</v>
      </c>
      <c r="E150" s="15" t="s">
        <v>86</v>
      </c>
      <c r="F150" s="12" t="s">
        <v>63</v>
      </c>
      <c r="G150" s="12"/>
      <c r="H150" s="30">
        <v>800</v>
      </c>
      <c r="I150" s="30"/>
      <c r="J150" s="30">
        <v>150</v>
      </c>
      <c r="K150" s="30">
        <v>2400</v>
      </c>
      <c r="L150" s="30"/>
      <c r="M150" s="30"/>
      <c r="N150" s="30">
        <v>1000</v>
      </c>
      <c r="O150" s="36">
        <f t="shared" si="8"/>
        <v>4350</v>
      </c>
      <c r="P150" s="46">
        <v>11310</v>
      </c>
      <c r="Q150" s="46">
        <f t="shared" si="12"/>
        <v>2262</v>
      </c>
      <c r="R150" s="46">
        <f t="shared" si="13"/>
        <v>1885</v>
      </c>
      <c r="S150" s="46">
        <f t="shared" si="14"/>
        <v>15457</v>
      </c>
      <c r="T150" s="46">
        <f t="shared" si="15"/>
        <v>226.2</v>
      </c>
      <c r="U150" s="46"/>
      <c r="V150" s="46"/>
      <c r="W150" s="46"/>
    </row>
    <row r="151" spans="1:23" ht="24">
      <c r="A151" s="39">
        <v>35</v>
      </c>
      <c r="B151" s="17">
        <v>57</v>
      </c>
      <c r="C151" s="15" t="s">
        <v>85</v>
      </c>
      <c r="D151" s="15" t="s">
        <v>80</v>
      </c>
      <c r="E151" s="15" t="s">
        <v>86</v>
      </c>
      <c r="F151" s="12" t="s">
        <v>82</v>
      </c>
      <c r="G151" s="12"/>
      <c r="H151" s="30"/>
      <c r="I151" s="30"/>
      <c r="J151" s="30"/>
      <c r="K151" s="30">
        <v>600</v>
      </c>
      <c r="L151" s="30"/>
      <c r="M151" s="30">
        <v>200</v>
      </c>
      <c r="N151" s="30"/>
      <c r="O151" s="36">
        <f t="shared" si="8"/>
        <v>800</v>
      </c>
      <c r="P151" s="46">
        <v>1760</v>
      </c>
      <c r="Q151" s="46">
        <f t="shared" si="12"/>
        <v>352</v>
      </c>
      <c r="R151" s="46">
        <f t="shared" si="13"/>
        <v>293.33333333333331</v>
      </c>
      <c r="S151" s="46">
        <f t="shared" si="14"/>
        <v>2405.333333333333</v>
      </c>
      <c r="T151" s="46">
        <f t="shared" si="15"/>
        <v>35.200000000000003</v>
      </c>
      <c r="U151" s="46"/>
      <c r="V151" s="46"/>
      <c r="W151" s="46"/>
    </row>
    <row r="152" spans="1:23" ht="24">
      <c r="A152" s="39">
        <v>36</v>
      </c>
      <c r="B152" s="17">
        <v>58</v>
      </c>
      <c r="C152" s="15" t="s">
        <v>87</v>
      </c>
      <c r="D152" s="15" t="s">
        <v>88</v>
      </c>
      <c r="E152" s="15" t="s">
        <v>86</v>
      </c>
      <c r="F152" s="12" t="s">
        <v>82</v>
      </c>
      <c r="G152" s="12"/>
      <c r="H152" s="30"/>
      <c r="I152" s="30"/>
      <c r="J152" s="30"/>
      <c r="K152" s="30">
        <v>2100</v>
      </c>
      <c r="L152" s="30"/>
      <c r="M152" s="30"/>
      <c r="N152" s="30">
        <v>3000</v>
      </c>
      <c r="O152" s="36">
        <f t="shared" si="8"/>
        <v>5100</v>
      </c>
      <c r="P152" s="46">
        <v>10710</v>
      </c>
      <c r="Q152" s="46">
        <f t="shared" si="12"/>
        <v>2142</v>
      </c>
      <c r="R152" s="46">
        <f t="shared" si="13"/>
        <v>1785</v>
      </c>
      <c r="S152" s="46">
        <f t="shared" si="14"/>
        <v>14637</v>
      </c>
      <c r="T152" s="46">
        <f t="shared" si="15"/>
        <v>214.2</v>
      </c>
      <c r="U152" s="46"/>
      <c r="V152" s="46"/>
      <c r="W152" s="46"/>
    </row>
    <row r="153" spans="1:23" s="24" customFormat="1" ht="36">
      <c r="A153" s="103">
        <v>33</v>
      </c>
      <c r="B153" s="59">
        <v>59</v>
      </c>
      <c r="C153" s="4" t="s">
        <v>175</v>
      </c>
      <c r="D153" s="4" t="s">
        <v>61</v>
      </c>
      <c r="E153" s="4"/>
      <c r="F153" s="61" t="s">
        <v>63</v>
      </c>
      <c r="G153" s="61"/>
      <c r="H153" s="60"/>
      <c r="I153" s="60">
        <v>3700</v>
      </c>
      <c r="J153" s="60">
        <v>10000</v>
      </c>
      <c r="K153" s="60">
        <v>17500</v>
      </c>
      <c r="L153" s="60">
        <v>14000</v>
      </c>
      <c r="M153" s="60">
        <v>9000</v>
      </c>
      <c r="N153" s="60">
        <v>100</v>
      </c>
      <c r="O153" s="27">
        <f t="shared" si="8"/>
        <v>54300</v>
      </c>
      <c r="P153" s="62">
        <v>298650</v>
      </c>
      <c r="Q153" s="62">
        <v>59730</v>
      </c>
      <c r="R153" s="62">
        <v>49775</v>
      </c>
      <c r="S153" s="62">
        <v>408155</v>
      </c>
      <c r="T153" s="62">
        <v>5973</v>
      </c>
      <c r="U153" s="62"/>
      <c r="V153" s="62"/>
      <c r="W153" s="62"/>
    </row>
    <row r="154" spans="1:23">
      <c r="A154" s="39">
        <v>39</v>
      </c>
      <c r="B154" s="17">
        <v>60</v>
      </c>
      <c r="C154" s="15" t="s">
        <v>91</v>
      </c>
      <c r="D154" s="15" t="s">
        <v>61</v>
      </c>
      <c r="E154" s="15" t="s">
        <v>71</v>
      </c>
      <c r="F154" s="12" t="s">
        <v>63</v>
      </c>
      <c r="G154" s="12"/>
      <c r="H154" s="30">
        <v>1000</v>
      </c>
      <c r="I154" s="30"/>
      <c r="J154" s="30"/>
      <c r="K154" s="30">
        <v>1600</v>
      </c>
      <c r="L154" s="30">
        <v>1000</v>
      </c>
      <c r="M154" s="30">
        <v>200</v>
      </c>
      <c r="N154" s="30">
        <v>200</v>
      </c>
      <c r="O154" s="36">
        <f t="shared" si="8"/>
        <v>4000</v>
      </c>
      <c r="P154" s="46">
        <v>7920</v>
      </c>
      <c r="Q154" s="46">
        <f t="shared" si="12"/>
        <v>1584</v>
      </c>
      <c r="R154" s="46">
        <f t="shared" si="13"/>
        <v>1320</v>
      </c>
      <c r="S154" s="46">
        <f t="shared" si="14"/>
        <v>10824</v>
      </c>
      <c r="T154" s="46">
        <f t="shared" si="15"/>
        <v>158.4</v>
      </c>
      <c r="U154" s="46"/>
      <c r="V154" s="46"/>
      <c r="W154" s="46"/>
    </row>
    <row r="155" spans="1:23">
      <c r="A155" s="39">
        <v>38</v>
      </c>
      <c r="B155" s="17">
        <v>61</v>
      </c>
      <c r="C155" s="15" t="s">
        <v>91</v>
      </c>
      <c r="D155" s="15" t="s">
        <v>92</v>
      </c>
      <c r="E155" s="15" t="s">
        <v>93</v>
      </c>
      <c r="F155" s="12" t="s">
        <v>1</v>
      </c>
      <c r="G155" s="12"/>
      <c r="H155" s="30"/>
      <c r="I155" s="30"/>
      <c r="J155" s="30"/>
      <c r="K155" s="30">
        <v>1800</v>
      </c>
      <c r="L155" s="30"/>
      <c r="M155" s="30"/>
      <c r="N155" s="30"/>
      <c r="O155" s="36">
        <f t="shared" si="8"/>
        <v>1800</v>
      </c>
      <c r="P155" s="46">
        <v>68400</v>
      </c>
      <c r="Q155" s="46">
        <f t="shared" si="12"/>
        <v>13680</v>
      </c>
      <c r="R155" s="46">
        <f t="shared" si="13"/>
        <v>11400</v>
      </c>
      <c r="S155" s="46">
        <f t="shared" si="14"/>
        <v>93480</v>
      </c>
      <c r="T155" s="46">
        <f t="shared" si="15"/>
        <v>1368</v>
      </c>
      <c r="U155" s="46"/>
      <c r="V155" s="46"/>
      <c r="W155" s="46"/>
    </row>
    <row r="156" spans="1:23" ht="24">
      <c r="A156" s="92">
        <v>40</v>
      </c>
      <c r="B156" s="93">
        <v>62</v>
      </c>
      <c r="C156" s="15" t="s">
        <v>94</v>
      </c>
      <c r="D156" s="15"/>
      <c r="E156" s="15"/>
      <c r="F156" s="5"/>
      <c r="G156" s="6"/>
      <c r="H156" s="33"/>
      <c r="I156" s="33"/>
      <c r="J156" s="33"/>
      <c r="K156" s="33"/>
      <c r="L156" s="33"/>
      <c r="M156" s="33"/>
      <c r="N156" s="33"/>
      <c r="O156" s="27"/>
      <c r="P156" s="63">
        <v>27230</v>
      </c>
      <c r="Q156" s="63">
        <f t="shared" si="12"/>
        <v>5446</v>
      </c>
      <c r="R156" s="63">
        <f t="shared" si="13"/>
        <v>4538.3333333333339</v>
      </c>
      <c r="S156" s="63">
        <f t="shared" si="14"/>
        <v>37214.333333333336</v>
      </c>
      <c r="T156" s="63">
        <f t="shared" si="15"/>
        <v>544.6</v>
      </c>
      <c r="U156" s="46"/>
      <c r="V156" s="46"/>
      <c r="W156" s="46"/>
    </row>
    <row r="157" spans="1:23">
      <c r="A157" s="92"/>
      <c r="B157" s="93"/>
      <c r="C157" s="15" t="s">
        <v>54</v>
      </c>
      <c r="D157" s="15" t="s">
        <v>95</v>
      </c>
      <c r="E157" s="15"/>
      <c r="F157" s="94" t="s">
        <v>63</v>
      </c>
      <c r="G157" s="12"/>
      <c r="H157" s="87"/>
      <c r="I157" s="87"/>
      <c r="J157" s="30">
        <v>90</v>
      </c>
      <c r="K157" s="30">
        <v>1600</v>
      </c>
      <c r="L157" s="87"/>
      <c r="M157" s="87"/>
      <c r="N157" s="30">
        <v>600</v>
      </c>
      <c r="O157" s="36">
        <f t="shared" ref="O157:O166" si="16">SUM(H157:N157)</f>
        <v>2290</v>
      </c>
      <c r="P157" s="64"/>
      <c r="Q157" s="64">
        <f t="shared" si="12"/>
        <v>0</v>
      </c>
      <c r="R157" s="64">
        <f t="shared" si="13"/>
        <v>0</v>
      </c>
      <c r="S157" s="64">
        <f t="shared" si="14"/>
        <v>0</v>
      </c>
      <c r="T157" s="64">
        <f t="shared" si="15"/>
        <v>0</v>
      </c>
      <c r="U157" s="46"/>
      <c r="V157" s="46"/>
      <c r="W157" s="46"/>
    </row>
    <row r="158" spans="1:23">
      <c r="A158" s="92"/>
      <c r="B158" s="93"/>
      <c r="C158" s="15" t="s">
        <v>56</v>
      </c>
      <c r="D158" s="15" t="s">
        <v>96</v>
      </c>
      <c r="E158" s="15"/>
      <c r="F158" s="94"/>
      <c r="G158" s="12"/>
      <c r="H158" s="87"/>
      <c r="I158" s="87"/>
      <c r="J158" s="30">
        <v>90</v>
      </c>
      <c r="K158" s="30"/>
      <c r="L158" s="87"/>
      <c r="M158" s="87"/>
      <c r="N158" s="30">
        <v>1800</v>
      </c>
      <c r="O158" s="36">
        <f t="shared" si="16"/>
        <v>1890</v>
      </c>
      <c r="P158" s="65"/>
      <c r="Q158" s="65">
        <f t="shared" si="12"/>
        <v>0</v>
      </c>
      <c r="R158" s="65">
        <f t="shared" si="13"/>
        <v>0</v>
      </c>
      <c r="S158" s="65">
        <f t="shared" si="14"/>
        <v>0</v>
      </c>
      <c r="T158" s="65">
        <f t="shared" si="15"/>
        <v>0</v>
      </c>
      <c r="U158" s="46"/>
      <c r="V158" s="46"/>
      <c r="W158" s="46"/>
    </row>
    <row r="159" spans="1:23" s="24" customFormat="1" ht="60">
      <c r="A159" s="39">
        <v>41</v>
      </c>
      <c r="B159" s="17">
        <v>63</v>
      </c>
      <c r="C159" s="4" t="s">
        <v>179</v>
      </c>
      <c r="D159" s="4" t="s">
        <v>180</v>
      </c>
      <c r="E159" s="4" t="s">
        <v>95</v>
      </c>
      <c r="F159" s="13" t="s">
        <v>53</v>
      </c>
      <c r="G159" s="13"/>
      <c r="H159" s="31"/>
      <c r="I159" s="31"/>
      <c r="J159" s="31"/>
      <c r="K159" s="31">
        <v>1200</v>
      </c>
      <c r="L159" s="31"/>
      <c r="M159" s="31">
        <v>100</v>
      </c>
      <c r="N159" s="31">
        <v>100</v>
      </c>
      <c r="O159" s="36">
        <f t="shared" si="16"/>
        <v>1400</v>
      </c>
      <c r="P159" s="46">
        <v>23800</v>
      </c>
      <c r="Q159" s="46">
        <f t="shared" si="12"/>
        <v>4760</v>
      </c>
      <c r="R159" s="46">
        <f t="shared" si="13"/>
        <v>3966.6666666666665</v>
      </c>
      <c r="S159" s="46">
        <f t="shared" si="14"/>
        <v>32526.666666666664</v>
      </c>
      <c r="T159" s="46">
        <f t="shared" si="15"/>
        <v>476</v>
      </c>
      <c r="U159" s="46"/>
      <c r="V159" s="46"/>
      <c r="W159" s="46"/>
    </row>
    <row r="160" spans="1:23" s="24" customFormat="1" ht="60">
      <c r="A160" s="39">
        <v>41</v>
      </c>
      <c r="B160" s="17" t="s">
        <v>178</v>
      </c>
      <c r="C160" s="4" t="s">
        <v>181</v>
      </c>
      <c r="D160" s="4" t="s">
        <v>180</v>
      </c>
      <c r="E160" s="4" t="s">
        <v>95</v>
      </c>
      <c r="F160" s="13" t="s">
        <v>53</v>
      </c>
      <c r="G160" s="13"/>
      <c r="H160" s="31"/>
      <c r="I160" s="31"/>
      <c r="J160" s="31"/>
      <c r="K160" s="31"/>
      <c r="L160" s="31"/>
      <c r="M160" s="31">
        <v>100</v>
      </c>
      <c r="N160" s="31">
        <v>300</v>
      </c>
      <c r="O160" s="36">
        <f t="shared" si="16"/>
        <v>400</v>
      </c>
      <c r="P160" s="46">
        <v>6800</v>
      </c>
      <c r="Q160" s="46">
        <f t="shared" si="12"/>
        <v>1360</v>
      </c>
      <c r="R160" s="46">
        <f t="shared" si="13"/>
        <v>1133.3333333333333</v>
      </c>
      <c r="S160" s="46">
        <f t="shared" si="14"/>
        <v>9293.3333333333321</v>
      </c>
      <c r="T160" s="46">
        <f t="shared" si="15"/>
        <v>136</v>
      </c>
      <c r="U160" s="46"/>
      <c r="V160" s="46"/>
      <c r="W160" s="46"/>
    </row>
    <row r="161" spans="1:23">
      <c r="A161" s="39">
        <v>42</v>
      </c>
      <c r="B161" s="17">
        <v>64</v>
      </c>
      <c r="C161" s="15" t="s">
        <v>97</v>
      </c>
      <c r="D161" s="15" t="s">
        <v>61</v>
      </c>
      <c r="E161" s="15" t="s">
        <v>71</v>
      </c>
      <c r="F161" s="12" t="s">
        <v>63</v>
      </c>
      <c r="G161" s="12"/>
      <c r="H161" s="30"/>
      <c r="I161" s="30"/>
      <c r="J161" s="30">
        <v>20</v>
      </c>
      <c r="K161" s="30">
        <v>3000</v>
      </c>
      <c r="L161" s="30">
        <v>500</v>
      </c>
      <c r="M161" s="30">
        <v>800</v>
      </c>
      <c r="N161" s="30">
        <v>1000</v>
      </c>
      <c r="O161" s="36">
        <f t="shared" si="16"/>
        <v>5320</v>
      </c>
      <c r="P161" s="46">
        <v>13195</v>
      </c>
      <c r="Q161" s="46">
        <f t="shared" si="12"/>
        <v>2639</v>
      </c>
      <c r="R161" s="46">
        <f t="shared" si="13"/>
        <v>2199.1666666666665</v>
      </c>
      <c r="S161" s="46">
        <f t="shared" si="14"/>
        <v>18033.166666666664</v>
      </c>
      <c r="T161" s="46">
        <f t="shared" si="15"/>
        <v>263.89999999999998</v>
      </c>
      <c r="U161" s="46"/>
      <c r="V161" s="46"/>
      <c r="W161" s="46"/>
    </row>
    <row r="162" spans="1:23" ht="24">
      <c r="A162" s="39">
        <v>43</v>
      </c>
      <c r="B162" s="17">
        <v>65</v>
      </c>
      <c r="C162" s="15" t="s">
        <v>98</v>
      </c>
      <c r="D162" s="15" t="s">
        <v>61</v>
      </c>
      <c r="E162" s="15" t="s">
        <v>71</v>
      </c>
      <c r="F162" s="12" t="s">
        <v>63</v>
      </c>
      <c r="G162" s="12"/>
      <c r="H162" s="30">
        <v>200</v>
      </c>
      <c r="I162" s="30"/>
      <c r="J162" s="30">
        <v>20</v>
      </c>
      <c r="K162" s="30">
        <v>4200</v>
      </c>
      <c r="L162" s="30">
        <v>800</v>
      </c>
      <c r="M162" s="30">
        <v>1200</v>
      </c>
      <c r="N162" s="30">
        <v>220</v>
      </c>
      <c r="O162" s="36">
        <f t="shared" si="16"/>
        <v>6640</v>
      </c>
      <c r="P162" s="46">
        <v>13815</v>
      </c>
      <c r="Q162" s="46">
        <f t="shared" si="12"/>
        <v>2763</v>
      </c>
      <c r="R162" s="46">
        <f t="shared" si="13"/>
        <v>2302.5</v>
      </c>
      <c r="S162" s="46">
        <f t="shared" si="14"/>
        <v>18880.5</v>
      </c>
      <c r="T162" s="46">
        <f t="shared" si="15"/>
        <v>276.3</v>
      </c>
      <c r="U162" s="46"/>
      <c r="V162" s="46"/>
      <c r="W162" s="46"/>
    </row>
    <row r="163" spans="1:23" ht="24">
      <c r="A163" s="39">
        <v>45</v>
      </c>
      <c r="B163" s="17">
        <v>66</v>
      </c>
      <c r="C163" s="15" t="s">
        <v>99</v>
      </c>
      <c r="D163" s="15" t="s">
        <v>61</v>
      </c>
      <c r="E163" s="15" t="s">
        <v>71</v>
      </c>
      <c r="F163" s="12" t="s">
        <v>63</v>
      </c>
      <c r="G163" s="12"/>
      <c r="H163" s="30">
        <v>1000</v>
      </c>
      <c r="I163" s="30"/>
      <c r="J163" s="30">
        <v>3600</v>
      </c>
      <c r="K163" s="30">
        <v>120</v>
      </c>
      <c r="L163" s="30">
        <v>4800</v>
      </c>
      <c r="M163" s="30">
        <v>1200</v>
      </c>
      <c r="N163" s="30"/>
      <c r="O163" s="36">
        <f t="shared" si="16"/>
        <v>10720</v>
      </c>
      <c r="P163" s="46">
        <v>17990</v>
      </c>
      <c r="Q163" s="46">
        <f t="shared" si="12"/>
        <v>3598</v>
      </c>
      <c r="R163" s="46">
        <f t="shared" si="13"/>
        <v>2998.3333333333335</v>
      </c>
      <c r="S163" s="46">
        <f t="shared" si="14"/>
        <v>24586.333333333336</v>
      </c>
      <c r="T163" s="46">
        <f t="shared" si="15"/>
        <v>359.8</v>
      </c>
      <c r="U163" s="46"/>
      <c r="V163" s="46"/>
      <c r="W163" s="46"/>
    </row>
    <row r="164" spans="1:23" ht="24">
      <c r="A164" s="39">
        <v>44</v>
      </c>
      <c r="B164" s="17">
        <v>67</v>
      </c>
      <c r="C164" s="18" t="s">
        <v>177</v>
      </c>
      <c r="D164" s="18" t="s">
        <v>61</v>
      </c>
      <c r="E164" s="18" t="s">
        <v>62</v>
      </c>
      <c r="F164" s="14" t="s">
        <v>63</v>
      </c>
      <c r="G164" s="14"/>
      <c r="H164" s="32"/>
      <c r="I164" s="32"/>
      <c r="J164" s="32"/>
      <c r="K164" s="32">
        <v>8000</v>
      </c>
      <c r="L164" s="32">
        <v>1000</v>
      </c>
      <c r="M164" s="32">
        <v>50</v>
      </c>
      <c r="N164" s="32">
        <v>1400</v>
      </c>
      <c r="O164" s="36">
        <f t="shared" si="16"/>
        <v>10450</v>
      </c>
      <c r="P164" s="46">
        <v>78280</v>
      </c>
      <c r="Q164" s="46">
        <f t="shared" si="12"/>
        <v>15656</v>
      </c>
      <c r="R164" s="46">
        <f t="shared" si="13"/>
        <v>13046.666666666666</v>
      </c>
      <c r="S164" s="46">
        <f t="shared" si="14"/>
        <v>106982.66666666666</v>
      </c>
      <c r="T164" s="46">
        <f t="shared" si="15"/>
        <v>1565.6</v>
      </c>
      <c r="U164" s="46"/>
      <c r="V164" s="46"/>
      <c r="W164" s="46"/>
    </row>
    <row r="165" spans="1:23" ht="24" customHeight="1">
      <c r="A165" s="39" t="s">
        <v>191</v>
      </c>
      <c r="B165" s="17">
        <v>68</v>
      </c>
      <c r="C165" s="18" t="s">
        <v>157</v>
      </c>
      <c r="D165" s="18" t="s">
        <v>156</v>
      </c>
      <c r="E165" s="18" t="s">
        <v>81</v>
      </c>
      <c r="F165" s="14" t="s">
        <v>170</v>
      </c>
      <c r="G165" s="14"/>
      <c r="H165" s="32"/>
      <c r="I165" s="32"/>
      <c r="J165" s="32"/>
      <c r="K165" s="32">
        <v>20</v>
      </c>
      <c r="L165" s="32"/>
      <c r="M165" s="32">
        <v>50</v>
      </c>
      <c r="N165" s="32"/>
      <c r="O165" s="36">
        <f t="shared" si="16"/>
        <v>70</v>
      </c>
      <c r="P165" s="46">
        <v>210</v>
      </c>
      <c r="Q165" s="46">
        <f t="shared" si="12"/>
        <v>42</v>
      </c>
      <c r="R165" s="46">
        <f t="shared" si="13"/>
        <v>35</v>
      </c>
      <c r="S165" s="46">
        <f t="shared" si="14"/>
        <v>287</v>
      </c>
      <c r="T165" s="46">
        <f t="shared" si="15"/>
        <v>4.2</v>
      </c>
      <c r="U165" s="46"/>
      <c r="V165" s="46"/>
      <c r="W165" s="46"/>
    </row>
    <row r="166" spans="1:23" ht="21.75" customHeight="1">
      <c r="A166" s="39" t="s">
        <v>191</v>
      </c>
      <c r="B166" s="47">
        <v>69</v>
      </c>
      <c r="C166" s="45" t="s">
        <v>158</v>
      </c>
      <c r="D166" s="45" t="s">
        <v>61</v>
      </c>
      <c r="E166" s="45" t="s">
        <v>146</v>
      </c>
      <c r="F166" s="44" t="s">
        <v>63</v>
      </c>
      <c r="G166" s="48"/>
      <c r="H166" s="32"/>
      <c r="I166" s="32"/>
      <c r="J166" s="32"/>
      <c r="K166" s="32">
        <v>20</v>
      </c>
      <c r="L166" s="32"/>
      <c r="M166" s="32">
        <v>200</v>
      </c>
      <c r="N166" s="32"/>
      <c r="O166" s="36">
        <f t="shared" si="16"/>
        <v>220</v>
      </c>
      <c r="P166" s="46">
        <v>2200</v>
      </c>
      <c r="Q166" s="46">
        <f>P166*20/100</f>
        <v>440</v>
      </c>
      <c r="R166" s="46">
        <f>P166/36*6</f>
        <v>366.66666666666669</v>
      </c>
      <c r="S166" s="46">
        <f>R166+Q166+P166</f>
        <v>3006.666666666667</v>
      </c>
      <c r="T166" s="46">
        <f>P166*2/100</f>
        <v>44</v>
      </c>
      <c r="U166" s="46"/>
      <c r="V166" s="46"/>
      <c r="W166" s="46"/>
    </row>
    <row r="167" spans="1:23" s="50" customFormat="1" ht="12" customHeight="1">
      <c r="A167" s="49"/>
      <c r="B167" s="89">
        <v>70</v>
      </c>
      <c r="C167" s="85" t="s">
        <v>42</v>
      </c>
      <c r="D167" s="85"/>
      <c r="E167" s="55"/>
      <c r="F167" s="86" t="s">
        <v>1</v>
      </c>
      <c r="G167" s="86" t="s">
        <v>43</v>
      </c>
      <c r="H167" s="91"/>
      <c r="I167" s="91"/>
      <c r="J167" s="86">
        <v>150</v>
      </c>
      <c r="K167" s="91"/>
      <c r="L167" s="91"/>
      <c r="M167" s="91"/>
      <c r="N167" s="91"/>
      <c r="O167" s="82">
        <f>SUM(H167:N171)</f>
        <v>150</v>
      </c>
      <c r="P167" s="78">
        <v>7500</v>
      </c>
      <c r="Q167" s="78">
        <f t="shared" ref="Q167:Q171" si="17">P167*20/100</f>
        <v>1500</v>
      </c>
      <c r="R167" s="78">
        <f t="shared" ref="R167:R171" si="18">P167/36*6</f>
        <v>1250</v>
      </c>
      <c r="S167" s="78">
        <f t="shared" ref="S167:S171" si="19">R167+Q167+P167</f>
        <v>10250</v>
      </c>
      <c r="T167" s="78">
        <f t="shared" ref="T167:T171" si="20">P167*2/100</f>
        <v>150</v>
      </c>
      <c r="U167" s="75"/>
      <c r="V167" s="75"/>
      <c r="W167" s="75"/>
    </row>
    <row r="168" spans="1:23" s="52" customFormat="1">
      <c r="A168" s="51"/>
      <c r="B168" s="90"/>
      <c r="C168" s="55" t="s">
        <v>2</v>
      </c>
      <c r="D168" s="55"/>
      <c r="E168" s="55" t="s">
        <v>192</v>
      </c>
      <c r="F168" s="86"/>
      <c r="G168" s="86"/>
      <c r="H168" s="91"/>
      <c r="I168" s="91"/>
      <c r="J168" s="86"/>
      <c r="K168" s="91"/>
      <c r="L168" s="91"/>
      <c r="M168" s="91"/>
      <c r="N168" s="91"/>
      <c r="O168" s="83"/>
      <c r="P168" s="79"/>
      <c r="Q168" s="79">
        <f t="shared" si="17"/>
        <v>0</v>
      </c>
      <c r="R168" s="79">
        <f t="shared" si="18"/>
        <v>0</v>
      </c>
      <c r="S168" s="79">
        <f t="shared" si="19"/>
        <v>0</v>
      </c>
      <c r="T168" s="79">
        <f t="shared" si="20"/>
        <v>0</v>
      </c>
      <c r="U168" s="76"/>
      <c r="V168" s="76"/>
      <c r="W168" s="76"/>
    </row>
    <row r="169" spans="1:23" s="52" customFormat="1">
      <c r="A169" s="51"/>
      <c r="B169" s="90"/>
      <c r="C169" s="55" t="s">
        <v>4</v>
      </c>
      <c r="D169" s="55" t="s">
        <v>6</v>
      </c>
      <c r="E169" s="55" t="s">
        <v>193</v>
      </c>
      <c r="F169" s="86"/>
      <c r="G169" s="86"/>
      <c r="H169" s="91"/>
      <c r="I169" s="91"/>
      <c r="J169" s="86"/>
      <c r="K169" s="91"/>
      <c r="L169" s="91"/>
      <c r="M169" s="91"/>
      <c r="N169" s="91"/>
      <c r="O169" s="83"/>
      <c r="P169" s="79"/>
      <c r="Q169" s="79">
        <f t="shared" si="17"/>
        <v>0</v>
      </c>
      <c r="R169" s="79">
        <f t="shared" si="18"/>
        <v>0</v>
      </c>
      <c r="S169" s="79">
        <f t="shared" si="19"/>
        <v>0</v>
      </c>
      <c r="T169" s="79">
        <f t="shared" si="20"/>
        <v>0</v>
      </c>
      <c r="U169" s="76"/>
      <c r="V169" s="76"/>
      <c r="W169" s="76"/>
    </row>
    <row r="170" spans="1:23" s="52" customFormat="1">
      <c r="A170" s="51"/>
      <c r="B170" s="90"/>
      <c r="C170" s="55"/>
      <c r="D170" s="55" t="s">
        <v>44</v>
      </c>
      <c r="E170" s="55" t="s">
        <v>194</v>
      </c>
      <c r="F170" s="86"/>
      <c r="G170" s="86"/>
      <c r="H170" s="91"/>
      <c r="I170" s="91"/>
      <c r="J170" s="86"/>
      <c r="K170" s="91"/>
      <c r="L170" s="91"/>
      <c r="M170" s="91"/>
      <c r="N170" s="91"/>
      <c r="O170" s="83"/>
      <c r="P170" s="79"/>
      <c r="Q170" s="79">
        <f t="shared" si="17"/>
        <v>0</v>
      </c>
      <c r="R170" s="79">
        <f t="shared" si="18"/>
        <v>0</v>
      </c>
      <c r="S170" s="79">
        <f t="shared" si="19"/>
        <v>0</v>
      </c>
      <c r="T170" s="79">
        <f t="shared" si="20"/>
        <v>0</v>
      </c>
      <c r="U170" s="76"/>
      <c r="V170" s="76"/>
      <c r="W170" s="76"/>
    </row>
    <row r="171" spans="1:23" s="52" customFormat="1">
      <c r="A171" s="51"/>
      <c r="B171" s="90"/>
      <c r="C171" s="55"/>
      <c r="D171" s="55" t="s">
        <v>17</v>
      </c>
      <c r="E171" s="55" t="s">
        <v>195</v>
      </c>
      <c r="F171" s="86"/>
      <c r="G171" s="86"/>
      <c r="H171" s="91"/>
      <c r="I171" s="91"/>
      <c r="J171" s="86"/>
      <c r="K171" s="91"/>
      <c r="L171" s="91"/>
      <c r="M171" s="91"/>
      <c r="N171" s="91"/>
      <c r="O171" s="84"/>
      <c r="P171" s="80"/>
      <c r="Q171" s="80">
        <f t="shared" si="17"/>
        <v>0</v>
      </c>
      <c r="R171" s="80">
        <f t="shared" si="18"/>
        <v>0</v>
      </c>
      <c r="S171" s="80">
        <f t="shared" si="19"/>
        <v>0</v>
      </c>
      <c r="T171" s="80">
        <f t="shared" si="20"/>
        <v>0</v>
      </c>
      <c r="U171" s="77"/>
      <c r="V171" s="77"/>
      <c r="W171" s="77"/>
    </row>
    <row r="172" spans="1:23" s="24" customFormat="1">
      <c r="A172" s="41"/>
      <c r="B172" s="26"/>
      <c r="C172" s="20"/>
      <c r="D172" s="20"/>
      <c r="E172" s="20"/>
      <c r="F172" s="23"/>
      <c r="G172" s="23"/>
      <c r="H172" s="34"/>
      <c r="I172" s="34"/>
      <c r="J172" s="34"/>
      <c r="K172" s="34"/>
      <c r="L172" s="34"/>
      <c r="M172" s="34"/>
      <c r="N172" s="34"/>
      <c r="O172" s="37"/>
      <c r="P172" s="43"/>
      <c r="Q172" s="43"/>
      <c r="R172" s="43"/>
      <c r="S172" s="43"/>
      <c r="T172" s="43"/>
      <c r="U172" s="43"/>
      <c r="V172" s="43"/>
      <c r="W172" s="43"/>
    </row>
    <row r="186" spans="1:23" s="24" customFormat="1">
      <c r="A186" s="41"/>
      <c r="B186" s="26"/>
      <c r="C186" s="20"/>
      <c r="D186" s="20"/>
      <c r="E186" s="20"/>
      <c r="F186" s="23"/>
      <c r="G186" s="23"/>
      <c r="H186" s="34"/>
      <c r="I186" s="34"/>
      <c r="J186" s="34"/>
      <c r="K186" s="34"/>
      <c r="L186" s="34"/>
      <c r="M186" s="34"/>
      <c r="N186" s="34"/>
      <c r="O186" s="37"/>
      <c r="P186" s="43"/>
      <c r="Q186" s="43"/>
      <c r="R186" s="43"/>
      <c r="S186" s="43"/>
      <c r="T186" s="43"/>
      <c r="U186" s="43"/>
      <c r="V186" s="43"/>
      <c r="W186" s="43"/>
    </row>
  </sheetData>
  <mergeCells count="517">
    <mergeCell ref="O104:O108"/>
    <mergeCell ref="A104:A108"/>
    <mergeCell ref="N110:N111"/>
    <mergeCell ref="O110:O111"/>
    <mergeCell ref="A99:A103"/>
    <mergeCell ref="N94:N98"/>
    <mergeCell ref="O94:O98"/>
    <mergeCell ref="H78:H82"/>
    <mergeCell ref="J73:J77"/>
    <mergeCell ref="L73:L77"/>
    <mergeCell ref="M73:M77"/>
    <mergeCell ref="L104:L108"/>
    <mergeCell ref="M104:M108"/>
    <mergeCell ref="K110:K111"/>
    <mergeCell ref="L110:L111"/>
    <mergeCell ref="M110:M111"/>
    <mergeCell ref="K104:K108"/>
    <mergeCell ref="J104:J108"/>
    <mergeCell ref="J83:J88"/>
    <mergeCell ref="L83:L88"/>
    <mergeCell ref="M83:M88"/>
    <mergeCell ref="I89:I93"/>
    <mergeCell ref="O78:O82"/>
    <mergeCell ref="A78:A82"/>
    <mergeCell ref="L167:L171"/>
    <mergeCell ref="M167:M171"/>
    <mergeCell ref="N167:N171"/>
    <mergeCell ref="A94:A98"/>
    <mergeCell ref="J94:J98"/>
    <mergeCell ref="L94:L98"/>
    <mergeCell ref="M94:M98"/>
    <mergeCell ref="H94:H98"/>
    <mergeCell ref="I94:I98"/>
    <mergeCell ref="K94:K98"/>
    <mergeCell ref="K99:K103"/>
    <mergeCell ref="L157:L158"/>
    <mergeCell ref="M157:M158"/>
    <mergeCell ref="I157:I158"/>
    <mergeCell ref="H157:H158"/>
    <mergeCell ref="N112:N113"/>
    <mergeCell ref="A112:A113"/>
    <mergeCell ref="N104:N108"/>
    <mergeCell ref="K112:K113"/>
    <mergeCell ref="L112:L113"/>
    <mergeCell ref="M112:M113"/>
    <mergeCell ref="H112:H113"/>
    <mergeCell ref="I112:I113"/>
    <mergeCell ref="J112:J113"/>
    <mergeCell ref="O83:O88"/>
    <mergeCell ref="A83:A88"/>
    <mergeCell ref="K83:K88"/>
    <mergeCell ref="K89:K93"/>
    <mergeCell ref="H83:H88"/>
    <mergeCell ref="H89:H93"/>
    <mergeCell ref="J89:J93"/>
    <mergeCell ref="L89:L93"/>
    <mergeCell ref="M89:M93"/>
    <mergeCell ref="N89:N93"/>
    <mergeCell ref="O89:O93"/>
    <mergeCell ref="A89:A93"/>
    <mergeCell ref="N83:N88"/>
    <mergeCell ref="I83:I88"/>
    <mergeCell ref="O73:O77"/>
    <mergeCell ref="A73:A77"/>
    <mergeCell ref="N68:N72"/>
    <mergeCell ref="O68:O72"/>
    <mergeCell ref="A68:A72"/>
    <mergeCell ref="J68:J72"/>
    <mergeCell ref="L68:L72"/>
    <mergeCell ref="I68:I72"/>
    <mergeCell ref="I73:I77"/>
    <mergeCell ref="M68:M72"/>
    <mergeCell ref="K68:K72"/>
    <mergeCell ref="K73:K77"/>
    <mergeCell ref="G68:G72"/>
    <mergeCell ref="G73:G77"/>
    <mergeCell ref="F68:F72"/>
    <mergeCell ref="B73:B77"/>
    <mergeCell ref="B68:B72"/>
    <mergeCell ref="F73:F77"/>
    <mergeCell ref="H68:H72"/>
    <mergeCell ref="H73:H77"/>
    <mergeCell ref="C73:E73"/>
    <mergeCell ref="O63:O67"/>
    <mergeCell ref="A63:A67"/>
    <mergeCell ref="N58:N62"/>
    <mergeCell ref="O58:O62"/>
    <mergeCell ref="A58:A62"/>
    <mergeCell ref="J58:J62"/>
    <mergeCell ref="L58:L62"/>
    <mergeCell ref="M58:M62"/>
    <mergeCell ref="I63:I67"/>
    <mergeCell ref="H58:H62"/>
    <mergeCell ref="H63:H67"/>
    <mergeCell ref="K58:K62"/>
    <mergeCell ref="K63:K67"/>
    <mergeCell ref="G63:G67"/>
    <mergeCell ref="G58:G62"/>
    <mergeCell ref="C63:E63"/>
    <mergeCell ref="B63:B67"/>
    <mergeCell ref="I58:I62"/>
    <mergeCell ref="J63:J67"/>
    <mergeCell ref="L63:L67"/>
    <mergeCell ref="M63:M67"/>
    <mergeCell ref="A53:A57"/>
    <mergeCell ref="N48:N52"/>
    <mergeCell ref="O48:O52"/>
    <mergeCell ref="A48:A52"/>
    <mergeCell ref="J48:J52"/>
    <mergeCell ref="L48:L52"/>
    <mergeCell ref="M48:M52"/>
    <mergeCell ref="H48:H52"/>
    <mergeCell ref="H53:H57"/>
    <mergeCell ref="K48:K52"/>
    <mergeCell ref="K53:K57"/>
    <mergeCell ref="G53:G57"/>
    <mergeCell ref="G48:G52"/>
    <mergeCell ref="B53:B57"/>
    <mergeCell ref="F48:F52"/>
    <mergeCell ref="B48:B52"/>
    <mergeCell ref="I48:I52"/>
    <mergeCell ref="I53:I57"/>
    <mergeCell ref="J53:J57"/>
    <mergeCell ref="L53:L57"/>
    <mergeCell ref="M53:M57"/>
    <mergeCell ref="O53:O57"/>
    <mergeCell ref="N43:N47"/>
    <mergeCell ref="O43:O47"/>
    <mergeCell ref="A43:A47"/>
    <mergeCell ref="N38:N42"/>
    <mergeCell ref="O38:O42"/>
    <mergeCell ref="A38:A42"/>
    <mergeCell ref="J38:J42"/>
    <mergeCell ref="L38:L42"/>
    <mergeCell ref="M38:M42"/>
    <mergeCell ref="H38:H42"/>
    <mergeCell ref="H43:H47"/>
    <mergeCell ref="K38:K42"/>
    <mergeCell ref="K43:K47"/>
    <mergeCell ref="G38:G42"/>
    <mergeCell ref="G43:G47"/>
    <mergeCell ref="B38:B42"/>
    <mergeCell ref="B43:B47"/>
    <mergeCell ref="F43:F47"/>
    <mergeCell ref="I38:I42"/>
    <mergeCell ref="I43:I47"/>
    <mergeCell ref="J43:J47"/>
    <mergeCell ref="L43:L47"/>
    <mergeCell ref="M43:M47"/>
    <mergeCell ref="N32:N37"/>
    <mergeCell ref="O32:O37"/>
    <mergeCell ref="A32:A37"/>
    <mergeCell ref="N26:N31"/>
    <mergeCell ref="O26:O31"/>
    <mergeCell ref="A26:A31"/>
    <mergeCell ref="J26:J31"/>
    <mergeCell ref="L26:L31"/>
    <mergeCell ref="M26:M31"/>
    <mergeCell ref="H26:H31"/>
    <mergeCell ref="H32:H37"/>
    <mergeCell ref="K26:K31"/>
    <mergeCell ref="K32:K37"/>
    <mergeCell ref="G26:G31"/>
    <mergeCell ref="G32:G37"/>
    <mergeCell ref="B26:B31"/>
    <mergeCell ref="B32:B37"/>
    <mergeCell ref="I26:I31"/>
    <mergeCell ref="I32:I37"/>
    <mergeCell ref="M32:M37"/>
    <mergeCell ref="N3:N7"/>
    <mergeCell ref="O3:O7"/>
    <mergeCell ref="A3:A7"/>
    <mergeCell ref="J3:J7"/>
    <mergeCell ref="L3:L7"/>
    <mergeCell ref="M3:M7"/>
    <mergeCell ref="K3:K7"/>
    <mergeCell ref="K8:K12"/>
    <mergeCell ref="H3:H7"/>
    <mergeCell ref="H8:H12"/>
    <mergeCell ref="G3:G7"/>
    <mergeCell ref="G8:G12"/>
    <mergeCell ref="B3:B7"/>
    <mergeCell ref="B8:B12"/>
    <mergeCell ref="I3:I7"/>
    <mergeCell ref="I8:I12"/>
    <mergeCell ref="N8:N12"/>
    <mergeCell ref="O8:O12"/>
    <mergeCell ref="A8:A12"/>
    <mergeCell ref="J8:J12"/>
    <mergeCell ref="L8:L12"/>
    <mergeCell ref="M8:M12"/>
    <mergeCell ref="O20:O25"/>
    <mergeCell ref="A20:A25"/>
    <mergeCell ref="N14:N19"/>
    <mergeCell ref="O14:O19"/>
    <mergeCell ref="A14:A19"/>
    <mergeCell ref="J14:J19"/>
    <mergeCell ref="H20:H25"/>
    <mergeCell ref="K14:K19"/>
    <mergeCell ref="K20:K25"/>
    <mergeCell ref="M14:M19"/>
    <mergeCell ref="L14:L19"/>
    <mergeCell ref="H14:H19"/>
    <mergeCell ref="G14:G19"/>
    <mergeCell ref="G20:G25"/>
    <mergeCell ref="J20:J25"/>
    <mergeCell ref="L20:L25"/>
    <mergeCell ref="M20:M25"/>
    <mergeCell ref="B14:B19"/>
    <mergeCell ref="B20:B25"/>
    <mergeCell ref="I14:I19"/>
    <mergeCell ref="I20:I25"/>
    <mergeCell ref="N20:N25"/>
    <mergeCell ref="C1:E1"/>
    <mergeCell ref="C38:E38"/>
    <mergeCell ref="C20:E20"/>
    <mergeCell ref="C3:E3"/>
    <mergeCell ref="F20:F25"/>
    <mergeCell ref="C26:E26"/>
    <mergeCell ref="F26:F31"/>
    <mergeCell ref="C32:E32"/>
    <mergeCell ref="F32:F37"/>
    <mergeCell ref="F3:F7"/>
    <mergeCell ref="C14:E14"/>
    <mergeCell ref="F14:F19"/>
    <mergeCell ref="F38:F42"/>
    <mergeCell ref="C8:E8"/>
    <mergeCell ref="F8:F12"/>
    <mergeCell ref="J32:J37"/>
    <mergeCell ref="L32:L37"/>
    <mergeCell ref="J78:J82"/>
    <mergeCell ref="L78:L82"/>
    <mergeCell ref="I78:I82"/>
    <mergeCell ref="K78:K82"/>
    <mergeCell ref="C89:E89"/>
    <mergeCell ref="G89:G93"/>
    <mergeCell ref="B78:B82"/>
    <mergeCell ref="G78:G82"/>
    <mergeCell ref="B58:B62"/>
    <mergeCell ref="F63:F67"/>
    <mergeCell ref="C43:E43"/>
    <mergeCell ref="C48:E48"/>
    <mergeCell ref="C53:E53"/>
    <mergeCell ref="F53:F57"/>
    <mergeCell ref="C58:E58"/>
    <mergeCell ref="F58:F62"/>
    <mergeCell ref="C83:E83"/>
    <mergeCell ref="N53:N57"/>
    <mergeCell ref="F89:F93"/>
    <mergeCell ref="G83:G88"/>
    <mergeCell ref="C104:E104"/>
    <mergeCell ref="B99:B103"/>
    <mergeCell ref="C99:E99"/>
    <mergeCell ref="F99:F103"/>
    <mergeCell ref="B83:B88"/>
    <mergeCell ref="B89:B93"/>
    <mergeCell ref="F83:F88"/>
    <mergeCell ref="G94:G98"/>
    <mergeCell ref="G99:G103"/>
    <mergeCell ref="F78:F82"/>
    <mergeCell ref="N63:N67"/>
    <mergeCell ref="N73:N77"/>
    <mergeCell ref="N78:N82"/>
    <mergeCell ref="F94:F98"/>
    <mergeCell ref="M78:M82"/>
    <mergeCell ref="B94:B98"/>
    <mergeCell ref="G118:G122"/>
    <mergeCell ref="C94:E94"/>
    <mergeCell ref="C78:D78"/>
    <mergeCell ref="C68:E68"/>
    <mergeCell ref="F104:F108"/>
    <mergeCell ref="B118:B122"/>
    <mergeCell ref="F157:F158"/>
    <mergeCell ref="J99:J103"/>
    <mergeCell ref="L99:L103"/>
    <mergeCell ref="M99:M103"/>
    <mergeCell ref="J110:J111"/>
    <mergeCell ref="B114:B117"/>
    <mergeCell ref="B104:B108"/>
    <mergeCell ref="B112:B113"/>
    <mergeCell ref="F114:F117"/>
    <mergeCell ref="C110:C111"/>
    <mergeCell ref="G112:G113"/>
    <mergeCell ref="H99:H103"/>
    <mergeCell ref="H104:H108"/>
    <mergeCell ref="I99:I103"/>
    <mergeCell ref="I104:I108"/>
    <mergeCell ref="H110:H111"/>
    <mergeCell ref="I110:I111"/>
    <mergeCell ref="B110:B111"/>
    <mergeCell ref="G104:G108"/>
    <mergeCell ref="B167:B171"/>
    <mergeCell ref="H167:H171"/>
    <mergeCell ref="I167:I171"/>
    <mergeCell ref="J167:J171"/>
    <mergeCell ref="K167:K171"/>
    <mergeCell ref="A123:A127"/>
    <mergeCell ref="A156:A158"/>
    <mergeCell ref="A110:A111"/>
    <mergeCell ref="A114:A117"/>
    <mergeCell ref="A118:A122"/>
    <mergeCell ref="B123:B127"/>
    <mergeCell ref="B156:B158"/>
    <mergeCell ref="O167:O171"/>
    <mergeCell ref="C167:D167"/>
    <mergeCell ref="F167:F171"/>
    <mergeCell ref="G167:G171"/>
    <mergeCell ref="P3:P7"/>
    <mergeCell ref="Q3:Q7"/>
    <mergeCell ref="R3:R7"/>
    <mergeCell ref="P14:P19"/>
    <mergeCell ref="Q14:Q19"/>
    <mergeCell ref="R14:R19"/>
    <mergeCell ref="P26:P31"/>
    <mergeCell ref="Q26:Q31"/>
    <mergeCell ref="R26:R31"/>
    <mergeCell ref="P38:P42"/>
    <mergeCell ref="Q38:Q42"/>
    <mergeCell ref="R38:R42"/>
    <mergeCell ref="P48:P52"/>
    <mergeCell ref="Q48:Q52"/>
    <mergeCell ref="R48:R52"/>
    <mergeCell ref="P58:P62"/>
    <mergeCell ref="Q58:Q62"/>
    <mergeCell ref="R58:R62"/>
    <mergeCell ref="N99:N103"/>
    <mergeCell ref="O99:O103"/>
    <mergeCell ref="S3:S7"/>
    <mergeCell ref="T3:T7"/>
    <mergeCell ref="U3:U7"/>
    <mergeCell ref="V3:V7"/>
    <mergeCell ref="W3:W7"/>
    <mergeCell ref="P8:P12"/>
    <mergeCell ref="Q8:Q12"/>
    <mergeCell ref="R8:R12"/>
    <mergeCell ref="S8:S12"/>
    <mergeCell ref="T8:T12"/>
    <mergeCell ref="U8:U12"/>
    <mergeCell ref="V8:V12"/>
    <mergeCell ref="W8:W12"/>
    <mergeCell ref="S14:S19"/>
    <mergeCell ref="T14:T19"/>
    <mergeCell ref="U14:U19"/>
    <mergeCell ref="V14:V19"/>
    <mergeCell ref="W14:W19"/>
    <mergeCell ref="P20:P25"/>
    <mergeCell ref="Q20:Q25"/>
    <mergeCell ref="R20:R25"/>
    <mergeCell ref="S20:S25"/>
    <mergeCell ref="T20:T25"/>
    <mergeCell ref="U20:U25"/>
    <mergeCell ref="V20:V25"/>
    <mergeCell ref="W20:W25"/>
    <mergeCell ref="S26:S31"/>
    <mergeCell ref="T26:T31"/>
    <mergeCell ref="U26:U31"/>
    <mergeCell ref="V26:V31"/>
    <mergeCell ref="W26:W31"/>
    <mergeCell ref="P32:P37"/>
    <mergeCell ref="Q32:Q37"/>
    <mergeCell ref="R32:R37"/>
    <mergeCell ref="S32:S37"/>
    <mergeCell ref="T32:T37"/>
    <mergeCell ref="U32:U37"/>
    <mergeCell ref="V32:V37"/>
    <mergeCell ref="W32:W37"/>
    <mergeCell ref="S38:S42"/>
    <mergeCell ref="T38:T42"/>
    <mergeCell ref="U38:U42"/>
    <mergeCell ref="V38:V42"/>
    <mergeCell ref="W38:W42"/>
    <mergeCell ref="P43:P47"/>
    <mergeCell ref="Q43:Q47"/>
    <mergeCell ref="R43:R47"/>
    <mergeCell ref="S43:S47"/>
    <mergeCell ref="T43:T47"/>
    <mergeCell ref="U43:U47"/>
    <mergeCell ref="V43:V47"/>
    <mergeCell ref="W43:W47"/>
    <mergeCell ref="S48:S52"/>
    <mergeCell ref="T48:T52"/>
    <mergeCell ref="U48:U52"/>
    <mergeCell ref="V48:V52"/>
    <mergeCell ref="W48:W52"/>
    <mergeCell ref="P53:P57"/>
    <mergeCell ref="Q53:Q57"/>
    <mergeCell ref="R53:R57"/>
    <mergeCell ref="S53:S57"/>
    <mergeCell ref="T53:T57"/>
    <mergeCell ref="U53:U57"/>
    <mergeCell ref="V53:V57"/>
    <mergeCell ref="W53:W57"/>
    <mergeCell ref="S58:S62"/>
    <mergeCell ref="T58:T62"/>
    <mergeCell ref="U58:U62"/>
    <mergeCell ref="V58:V62"/>
    <mergeCell ref="W58:W62"/>
    <mergeCell ref="P63:P67"/>
    <mergeCell ref="Q63:Q67"/>
    <mergeCell ref="R63:R67"/>
    <mergeCell ref="S63:S67"/>
    <mergeCell ref="T63:T67"/>
    <mergeCell ref="U63:U67"/>
    <mergeCell ref="V63:V67"/>
    <mergeCell ref="W63:W67"/>
    <mergeCell ref="W68:W72"/>
    <mergeCell ref="P73:P77"/>
    <mergeCell ref="Q73:Q77"/>
    <mergeCell ref="R73:R77"/>
    <mergeCell ref="S73:S77"/>
    <mergeCell ref="T73:T77"/>
    <mergeCell ref="U73:U77"/>
    <mergeCell ref="V73:V77"/>
    <mergeCell ref="W73:W77"/>
    <mergeCell ref="P68:P72"/>
    <mergeCell ref="Q68:Q72"/>
    <mergeCell ref="R68:R72"/>
    <mergeCell ref="S68:S72"/>
    <mergeCell ref="T68:T72"/>
    <mergeCell ref="U68:U72"/>
    <mergeCell ref="V68:V72"/>
    <mergeCell ref="W78:W82"/>
    <mergeCell ref="P83:P88"/>
    <mergeCell ref="Q83:Q88"/>
    <mergeCell ref="R83:R88"/>
    <mergeCell ref="S83:S88"/>
    <mergeCell ref="T83:T88"/>
    <mergeCell ref="U83:U88"/>
    <mergeCell ref="V83:V88"/>
    <mergeCell ref="W83:W88"/>
    <mergeCell ref="P78:P82"/>
    <mergeCell ref="Q78:Q82"/>
    <mergeCell ref="R78:R82"/>
    <mergeCell ref="S78:S82"/>
    <mergeCell ref="T78:T82"/>
    <mergeCell ref="U78:U82"/>
    <mergeCell ref="V78:V82"/>
    <mergeCell ref="W89:W93"/>
    <mergeCell ref="P94:P98"/>
    <mergeCell ref="Q94:Q98"/>
    <mergeCell ref="R94:R98"/>
    <mergeCell ref="S94:S98"/>
    <mergeCell ref="T94:T98"/>
    <mergeCell ref="U94:U98"/>
    <mergeCell ref="V94:V98"/>
    <mergeCell ref="W94:W98"/>
    <mergeCell ref="P89:P93"/>
    <mergeCell ref="Q89:Q93"/>
    <mergeCell ref="R89:R93"/>
    <mergeCell ref="S89:S93"/>
    <mergeCell ref="T89:T93"/>
    <mergeCell ref="U89:U93"/>
    <mergeCell ref="V89:V93"/>
    <mergeCell ref="U110:U111"/>
    <mergeCell ref="V110:V111"/>
    <mergeCell ref="W99:W103"/>
    <mergeCell ref="P104:P108"/>
    <mergeCell ref="Q104:Q108"/>
    <mergeCell ref="R104:R108"/>
    <mergeCell ref="S104:S108"/>
    <mergeCell ref="T104:T108"/>
    <mergeCell ref="U104:U108"/>
    <mergeCell ref="V104:V108"/>
    <mergeCell ref="W104:W108"/>
    <mergeCell ref="P99:P103"/>
    <mergeCell ref="Q99:Q103"/>
    <mergeCell ref="R99:R103"/>
    <mergeCell ref="S99:S103"/>
    <mergeCell ref="T99:T103"/>
    <mergeCell ref="U99:U103"/>
    <mergeCell ref="V99:V103"/>
    <mergeCell ref="Q167:Q171"/>
    <mergeCell ref="R167:R171"/>
    <mergeCell ref="S167:S171"/>
    <mergeCell ref="T167:T171"/>
    <mergeCell ref="U167:U171"/>
    <mergeCell ref="V167:V171"/>
    <mergeCell ref="W110:W111"/>
    <mergeCell ref="Q112:Q113"/>
    <mergeCell ref="R112:R113"/>
    <mergeCell ref="S112:S113"/>
    <mergeCell ref="T112:T113"/>
    <mergeCell ref="U112:U113"/>
    <mergeCell ref="V112:V113"/>
    <mergeCell ref="W112:W113"/>
    <mergeCell ref="Q110:Q111"/>
    <mergeCell ref="R110:R111"/>
    <mergeCell ref="S110:S111"/>
    <mergeCell ref="T110:T111"/>
    <mergeCell ref="W167:W171"/>
    <mergeCell ref="P114:P117"/>
    <mergeCell ref="P118:P122"/>
    <mergeCell ref="P123:P127"/>
    <mergeCell ref="P156:P158"/>
    <mergeCell ref="Q114:Q117"/>
    <mergeCell ref="R114:R117"/>
    <mergeCell ref="S114:S117"/>
    <mergeCell ref="Q118:Q122"/>
    <mergeCell ref="R118:R122"/>
    <mergeCell ref="S118:S122"/>
    <mergeCell ref="Q123:Q127"/>
    <mergeCell ref="R123:R127"/>
    <mergeCell ref="S123:S127"/>
    <mergeCell ref="Q156:Q158"/>
    <mergeCell ref="R156:R158"/>
    <mergeCell ref="S156:S158"/>
    <mergeCell ref="P167:P171"/>
    <mergeCell ref="T114:T117"/>
    <mergeCell ref="T118:T122"/>
    <mergeCell ref="T123:T127"/>
    <mergeCell ref="T156:T158"/>
    <mergeCell ref="F110:F111"/>
    <mergeCell ref="G110:G111"/>
    <mergeCell ref="F112:F113"/>
    <mergeCell ref="P112:P113"/>
    <mergeCell ref="P110:P111"/>
    <mergeCell ref="O112:O113"/>
  </mergeCells>
  <printOptions horizontalCentered="1"/>
  <pageMargins left="0.23622047244094491" right="0.15748031496062992" top="0.74803149606299213" bottom="0.31496062992125984" header="0.31496062992125984" footer="0.31496062992125984"/>
  <pageSetup paperSize="8" scale="65" orientation="landscape" r:id="rId1"/>
  <headerFooter>
    <oddHeader>&amp;CALLEGATO A.1 AL CSA- GARA 17FAR003
NUTRIZIONE PARENTERALE-DESCRIZIONE-FABBISOGNI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17FAR003</vt:lpstr>
      <vt:lpstr>'17FAR003'!Area_stampa</vt:lpstr>
      <vt:lpstr>'17FAR003'!Titoli_stampa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2017-02-22T08:30:05Z</dcterms:modified>
</cp:coreProperties>
</file>