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300" windowWidth="11430" windowHeight="4575"/>
  </bookViews>
  <sheets>
    <sheet name="fabbisogni 36 mesi" sheetId="5" r:id="rId1"/>
  </sheets>
  <definedNames>
    <definedName name="_xlnm._FilterDatabase" localSheetId="0" hidden="1">'fabbisogni 36 mesi'!$A$1:$O$64</definedName>
    <definedName name="_xlnm.Print_Area" localSheetId="0">'fabbisogni 36 mesi'!$A$1:$T$64</definedName>
    <definedName name="_xlnm.Print_Titles" localSheetId="0">'fabbisogni 36 mesi'!$1:$1</definedName>
  </definedNames>
  <calcPr calcId="125725"/>
</workbook>
</file>

<file path=xl/calcChain.xml><?xml version="1.0" encoding="utf-8"?>
<calcChain xmlns="http://schemas.openxmlformats.org/spreadsheetml/2006/main">
  <c r="T64" i="5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T6"/>
  <c r="T5"/>
  <c r="T4"/>
  <c r="T3"/>
  <c r="T2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R2"/>
  <c r="S2" s="1"/>
  <c r="Q7"/>
  <c r="Q64"/>
  <c r="Q63"/>
  <c r="Q62"/>
  <c r="S62" s="1"/>
  <c r="Q61"/>
  <c r="Q60"/>
  <c r="Q59"/>
  <c r="Q58"/>
  <c r="Q57"/>
  <c r="Q56"/>
  <c r="Q55"/>
  <c r="Q54"/>
  <c r="S54" s="1"/>
  <c r="Q53"/>
  <c r="Q52"/>
  <c r="Q51"/>
  <c r="Q50"/>
  <c r="Q49"/>
  <c r="Q48"/>
  <c r="Q47"/>
  <c r="Q46"/>
  <c r="S46" s="1"/>
  <c r="Q45"/>
  <c r="Q44"/>
  <c r="Q43"/>
  <c r="Q42"/>
  <c r="Q41"/>
  <c r="Q40"/>
  <c r="Q39"/>
  <c r="Q38"/>
  <c r="S38" s="1"/>
  <c r="Q37"/>
  <c r="Q36"/>
  <c r="Q35"/>
  <c r="Q34"/>
  <c r="Q33"/>
  <c r="Q32"/>
  <c r="Q31"/>
  <c r="Q30"/>
  <c r="S30" s="1"/>
  <c r="Q29"/>
  <c r="Q28"/>
  <c r="Q27"/>
  <c r="Q26"/>
  <c r="Q25"/>
  <c r="Q24"/>
  <c r="Q23"/>
  <c r="Q22"/>
  <c r="S22" s="1"/>
  <c r="Q21"/>
  <c r="Q20"/>
  <c r="Q19"/>
  <c r="Q18"/>
  <c r="Q17"/>
  <c r="Q16"/>
  <c r="Q15"/>
  <c r="Q14"/>
  <c r="S14" s="1"/>
  <c r="Q13"/>
  <c r="Q12"/>
  <c r="Q11"/>
  <c r="Q10"/>
  <c r="Q9"/>
  <c r="Q8"/>
  <c r="Q6"/>
  <c r="Q5"/>
  <c r="Q4"/>
  <c r="Q3"/>
  <c r="Q2"/>
  <c r="S34" l="1"/>
  <c r="S5"/>
  <c r="S18"/>
  <c r="S50"/>
  <c r="S10"/>
  <c r="S26"/>
  <c r="S42"/>
  <c r="S58"/>
  <c r="S13"/>
  <c r="S21"/>
  <c r="S29"/>
  <c r="S37"/>
  <c r="S49"/>
  <c r="S57"/>
  <c r="S4"/>
  <c r="S16"/>
  <c r="S24"/>
  <c r="S32"/>
  <c r="S40"/>
  <c r="S48"/>
  <c r="S56"/>
  <c r="S64"/>
  <c r="S3"/>
  <c r="S11"/>
  <c r="S19"/>
  <c r="S27"/>
  <c r="S35"/>
  <c r="S47"/>
  <c r="S17"/>
  <c r="S25"/>
  <c r="S33"/>
  <c r="S41"/>
  <c r="S45"/>
  <c r="S53"/>
  <c r="S61"/>
  <c r="S12"/>
  <c r="S20"/>
  <c r="S28"/>
  <c r="S36"/>
  <c r="S44"/>
  <c r="S52"/>
  <c r="S60"/>
  <c r="S15"/>
  <c r="S23"/>
  <c r="S31"/>
  <c r="S39"/>
  <c r="S43"/>
  <c r="S51"/>
  <c r="S55"/>
  <c r="S59"/>
  <c r="S63"/>
  <c r="S9"/>
  <c r="S7"/>
  <c r="S8"/>
  <c r="S6"/>
  <c r="O3" l="1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2"/>
</calcChain>
</file>

<file path=xl/sharedStrings.xml><?xml version="1.0" encoding="utf-8"?>
<sst xmlns="http://schemas.openxmlformats.org/spreadsheetml/2006/main" count="398" uniqueCount="126">
  <si>
    <t>Codice ATC</t>
  </si>
  <si>
    <t>Principio Attivo</t>
  </si>
  <si>
    <t>Forma Farmaceutica</t>
  </si>
  <si>
    <t>Dosaggio</t>
  </si>
  <si>
    <t>Unita di Misura</t>
  </si>
  <si>
    <t>V08AB10</t>
  </si>
  <si>
    <t>IOMEPROLO</t>
  </si>
  <si>
    <t>FIALE</t>
  </si>
  <si>
    <t>100 ML (350 MG I/ML)</t>
  </si>
  <si>
    <t>FIALA</t>
  </si>
  <si>
    <t>100 ML (400 MG I/ML)</t>
  </si>
  <si>
    <t>150 ML (400 MG I/ML)</t>
  </si>
  <si>
    <t>200 ML (350 MG I/ML)</t>
  </si>
  <si>
    <t>100 ML (300 MG I/ML)</t>
  </si>
  <si>
    <t>250 ML (400 MG I/ML)</t>
  </si>
  <si>
    <t>50 ML (300 MG I/ML)</t>
  </si>
  <si>
    <t>500 ML (350 MG I/ML)</t>
  </si>
  <si>
    <t>A</t>
  </si>
  <si>
    <t>B</t>
  </si>
  <si>
    <t>C</t>
  </si>
  <si>
    <t>D</t>
  </si>
  <si>
    <t>ACIDO DIATRIZOICO</t>
  </si>
  <si>
    <t>100 ML (370 MG I/ML)</t>
  </si>
  <si>
    <t>V08AA01</t>
  </si>
  <si>
    <t>V08CA08</t>
  </si>
  <si>
    <t>ACIDO GADOBENICO SALE DIMEGLUMINICO</t>
  </si>
  <si>
    <t>15 ML (195 MG/ML)</t>
  </si>
  <si>
    <t>20 ML (195 MG/ML)</t>
  </si>
  <si>
    <t>V08CA01</t>
  </si>
  <si>
    <t>ACIDO GADOPENTETICO SALE DIMEGLUMINICO</t>
  </si>
  <si>
    <t>20 ML (469 MG/ML)</t>
  </si>
  <si>
    <t>V08CA02</t>
  </si>
  <si>
    <t>ACIDO GADOTERICO/GADOLINIO OSSIDO</t>
  </si>
  <si>
    <t>100 ML (0,5 MMOL/ML)</t>
  </si>
  <si>
    <t>FLACONE/SIRINGA</t>
  </si>
  <si>
    <t>20 ML (0,5 MMOL/ML)</t>
  </si>
  <si>
    <t>PEZZO</t>
  </si>
  <si>
    <t>SIRINGA</t>
  </si>
  <si>
    <t>20 ML (1,88 MG/ML)</t>
  </si>
  <si>
    <t>V08BA01</t>
  </si>
  <si>
    <t>BARIO SOLFATO</t>
  </si>
  <si>
    <t>CLISMA</t>
  </si>
  <si>
    <t>400 G</t>
  </si>
  <si>
    <t>POLVERE</t>
  </si>
  <si>
    <t>340 G</t>
  </si>
  <si>
    <t>BUSTA/FLACONE</t>
  </si>
  <si>
    <t>V08CA09</t>
  </si>
  <si>
    <t>GADOBUTROLO</t>
  </si>
  <si>
    <t>15 ML (9070,8 MG)</t>
  </si>
  <si>
    <t>V08AB11</t>
  </si>
  <si>
    <t>IOBITRIDOLO</t>
  </si>
  <si>
    <t>100 ML (350 MG/ML)</t>
  </si>
  <si>
    <t>200 ML (350 MG/ML)</t>
  </si>
  <si>
    <t>500 ML (350 MG/ML)</t>
  </si>
  <si>
    <t>V08AB02</t>
  </si>
  <si>
    <t>IOEXOLO</t>
  </si>
  <si>
    <t>V08AB09</t>
  </si>
  <si>
    <t>IODIXANOLO</t>
  </si>
  <si>
    <t>50 ML (320 MG I/ML)</t>
  </si>
  <si>
    <t>100 ML (320 MG I/ML)</t>
  </si>
  <si>
    <t>200 ML (320 MG I/ML)</t>
  </si>
  <si>
    <t>500 ML (320 MG I/ML)</t>
  </si>
  <si>
    <t>200 ML (270 MG I/ML)</t>
  </si>
  <si>
    <t>500 ML (400 MG I/ML)</t>
  </si>
  <si>
    <t>PREPARAZIONE INIETTABILE</t>
  </si>
  <si>
    <t>150 mg I/ ml 100 ml</t>
  </si>
  <si>
    <t>flacone</t>
  </si>
  <si>
    <t>V08AB04</t>
  </si>
  <si>
    <t>IOPAMIDOLO</t>
  </si>
  <si>
    <t>GOCCE</t>
  </si>
  <si>
    <t>100 ML (61,24 G)</t>
  </si>
  <si>
    <t>FLACONE</t>
  </si>
  <si>
    <t>20 ML (12,25 G)</t>
  </si>
  <si>
    <t>250 ML (150 MG/ML)</t>
  </si>
  <si>
    <t>30 ML (300 MG I/ML)</t>
  </si>
  <si>
    <t>10 ML (200 MG I/ML)</t>
  </si>
  <si>
    <t>10 ML (370 MG I/ML)</t>
  </si>
  <si>
    <t>10 ML (300 MG I/ML)</t>
  </si>
  <si>
    <t>200 ML (300 MG/ML)</t>
  </si>
  <si>
    <t>200 ML (370 MG I/ML)</t>
  </si>
  <si>
    <t>500 ML (370 MG I/ML)</t>
  </si>
  <si>
    <t>100 ML (370 MG/ML)</t>
  </si>
  <si>
    <t>V08AB05</t>
  </si>
  <si>
    <t>IOPROMIDE</t>
  </si>
  <si>
    <t>100 ML (300 MG/ML)</t>
  </si>
  <si>
    <t>500 ML (370 MG/ML)</t>
  </si>
  <si>
    <t>200 ML (370 MG/ML)</t>
  </si>
  <si>
    <t>50 ML (300 MG/ML)</t>
  </si>
  <si>
    <t>V08AB07</t>
  </si>
  <si>
    <t>IOVERSOLO</t>
  </si>
  <si>
    <t>150 ML (350 MG/ML)</t>
  </si>
  <si>
    <t>50 ML (240 MG/ML)</t>
  </si>
  <si>
    <t>50 ML (350 MG/ML)</t>
  </si>
  <si>
    <t>V04CX</t>
  </si>
  <si>
    <t>SODIO BICARBONATO/ACIDO CITRICO ANIDRO</t>
  </si>
  <si>
    <t>GRANULATO</t>
  </si>
  <si>
    <t>3,5 G 1,5 G + 1,2G</t>
  </si>
  <si>
    <t>V08CA04</t>
  </si>
  <si>
    <t>GADOTERIDOLO</t>
  </si>
  <si>
    <t>20 ML (4586 MG)</t>
  </si>
  <si>
    <t>15 ML (0,5 MMOL/ML )</t>
  </si>
  <si>
    <t>5 ML (0,5 MMOL/ML)</t>
  </si>
  <si>
    <t>V08DA05</t>
  </si>
  <si>
    <t>ZOLFO ESAFLUORURO</t>
  </si>
  <si>
    <t>8 MCG</t>
  </si>
  <si>
    <t>V08CA10</t>
  </si>
  <si>
    <t>ACIDO GADOXETICO DISODIO</t>
  </si>
  <si>
    <t>10 ML (0,25 MMOL/ML)</t>
  </si>
  <si>
    <t>AAS2</t>
  </si>
  <si>
    <t>AAS3</t>
  </si>
  <si>
    <t>AAS5</t>
  </si>
  <si>
    <t>ASUITS</t>
  </si>
  <si>
    <t>ASUIUD</t>
  </si>
  <si>
    <t>BURLO</t>
  </si>
  <si>
    <t>CRO</t>
  </si>
  <si>
    <t>TOTALE</t>
  </si>
  <si>
    <t>50 ML (350 MG I/ML)</t>
  </si>
  <si>
    <t>100 ML (0,5MMOL/ML)</t>
  </si>
  <si>
    <t>SIRINGA PRERIEMPITA</t>
  </si>
  <si>
    <t>VOCE</t>
  </si>
  <si>
    <t>IMPORTO LOTTO BASE D'ASTA</t>
  </si>
  <si>
    <t>LOTTO</t>
  </si>
  <si>
    <t>OPZIONE 20%</t>
  </si>
  <si>
    <t>OPZIONE 6 MESI</t>
  </si>
  <si>
    <t>TOTALE CON OPZIONI</t>
  </si>
  <si>
    <t>CAUZIONE 
PROVVISORIA 2%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</si>
</sst>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color theme="1"/>
      <name val="Cambria"/>
      <family val="1"/>
      <scheme val="major"/>
    </font>
    <font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name val="Arial"/>
      <family val="2"/>
    </font>
    <font>
      <sz val="10"/>
      <name val="Arial"/>
      <family val="2"/>
    </font>
    <font>
      <strike/>
      <sz val="10"/>
      <color theme="1"/>
      <name val="Cambria"/>
      <family val="1"/>
      <scheme val="major"/>
    </font>
    <font>
      <sz val="10"/>
      <color indexed="8"/>
      <name val="Cambria"/>
      <family val="1"/>
    </font>
    <font>
      <sz val="10"/>
      <color indexed="10"/>
      <name val="Cambria"/>
      <family val="1"/>
    </font>
    <font>
      <strike/>
      <sz val="10"/>
      <color indexed="8"/>
      <name val="Cambria"/>
      <family val="1"/>
    </font>
    <font>
      <sz val="10"/>
      <name val="Cambri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3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vertical="center"/>
      <protection locked="0"/>
    </xf>
    <xf numFmtId="0" fontId="2" fillId="0" borderId="1" xfId="1" applyFont="1" applyBorder="1" applyAlignment="1" applyProtection="1">
      <alignment vertical="center" wrapText="1"/>
      <protection locked="0"/>
    </xf>
    <xf numFmtId="0" fontId="2" fillId="0" borderId="1" xfId="2" applyFont="1" applyBorder="1" applyAlignment="1" applyProtection="1">
      <alignment vertical="center"/>
      <protection locked="0"/>
    </xf>
    <xf numFmtId="0" fontId="2" fillId="0" borderId="1" xfId="2" applyFont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3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2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3" fontId="2" fillId="0" borderId="2" xfId="0" applyNumberFormat="1" applyFont="1" applyFill="1" applyBorder="1" applyAlignment="1">
      <alignment horizontal="center" vertical="center"/>
    </xf>
    <xf numFmtId="3" fontId="10" fillId="0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4"/>
  <sheetViews>
    <sheetView tabSelected="1" view="pageBreakPreview" zoomScale="70" zoomScaleNormal="80" zoomScaleSheetLayoutView="70" workbookViewId="0">
      <pane xSplit="1" ySplit="1" topLeftCell="E2" activePane="bottomRight" state="frozen"/>
      <selection pane="topRight" activeCell="G1" sqref="G1"/>
      <selection pane="bottomLeft" activeCell="A2" sqref="A2"/>
      <selection pane="bottomRight" activeCell="O5" sqref="O5"/>
    </sheetView>
  </sheetViews>
  <sheetFormatPr defaultRowHeight="12.75"/>
  <cols>
    <col min="1" max="1" width="7.28515625" style="2" bestFit="1" customWidth="1"/>
    <col min="2" max="2" width="10.7109375" style="2" customWidth="1"/>
    <col min="3" max="3" width="11.140625" style="1" customWidth="1"/>
    <col min="4" max="4" width="20.7109375" style="4" customWidth="1"/>
    <col min="5" max="5" width="19" style="2" customWidth="1"/>
    <col min="6" max="6" width="22.42578125" style="1" customWidth="1"/>
    <col min="7" max="7" width="17" style="1" customWidth="1"/>
    <col min="8" max="15" width="12.140625" style="20" customWidth="1"/>
    <col min="16" max="17" width="20.5703125" style="50" customWidth="1"/>
    <col min="18" max="19" width="20.5703125" style="1" customWidth="1"/>
    <col min="20" max="20" width="17.85546875" style="1" customWidth="1"/>
    <col min="21" max="16384" width="9.140625" style="1"/>
  </cols>
  <sheetData>
    <row r="1" spans="1:20" s="19" customFormat="1" ht="42" customHeight="1">
      <c r="A1" s="3" t="s">
        <v>121</v>
      </c>
      <c r="B1" s="3" t="s">
        <v>119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108</v>
      </c>
      <c r="I1" s="3" t="s">
        <v>109</v>
      </c>
      <c r="J1" s="3" t="s">
        <v>110</v>
      </c>
      <c r="K1" s="3" t="s">
        <v>111</v>
      </c>
      <c r="L1" s="3" t="s">
        <v>112</v>
      </c>
      <c r="M1" s="3" t="s">
        <v>113</v>
      </c>
      <c r="N1" s="3" t="s">
        <v>114</v>
      </c>
      <c r="O1" s="3" t="s">
        <v>115</v>
      </c>
      <c r="P1" s="49" t="s">
        <v>120</v>
      </c>
      <c r="Q1" s="49" t="s">
        <v>122</v>
      </c>
      <c r="R1" s="49" t="s">
        <v>123</v>
      </c>
      <c r="S1" s="49" t="s">
        <v>124</v>
      </c>
      <c r="T1" s="49" t="s">
        <v>125</v>
      </c>
    </row>
    <row r="2" spans="1:20" ht="19.5" customHeight="1">
      <c r="A2" s="5">
        <v>1</v>
      </c>
      <c r="B2" s="5" t="s">
        <v>17</v>
      </c>
      <c r="C2" s="10" t="s">
        <v>23</v>
      </c>
      <c r="D2" s="7" t="s">
        <v>21</v>
      </c>
      <c r="E2" s="25" t="s">
        <v>7</v>
      </c>
      <c r="F2" s="8" t="s">
        <v>22</v>
      </c>
      <c r="G2" s="10" t="s">
        <v>9</v>
      </c>
      <c r="H2" s="14">
        <v>1000</v>
      </c>
      <c r="I2" s="30">
        <v>160</v>
      </c>
      <c r="J2" s="14"/>
      <c r="K2" s="14">
        <v>1800</v>
      </c>
      <c r="L2" s="30">
        <v>1750</v>
      </c>
      <c r="M2" s="30">
        <v>150</v>
      </c>
      <c r="N2" s="14">
        <v>290</v>
      </c>
      <c r="O2" s="14">
        <f t="shared" ref="O2:O33" si="0">SUM(H2:N2)</f>
        <v>5150</v>
      </c>
      <c r="P2" s="46">
        <v>35175</v>
      </c>
      <c r="Q2" s="46">
        <f>P2*20/100</f>
        <v>7035</v>
      </c>
      <c r="R2" s="42">
        <f>P2/36*6</f>
        <v>5862.5</v>
      </c>
      <c r="S2" s="42">
        <f>R2+Q2+P2</f>
        <v>48072.5</v>
      </c>
      <c r="T2" s="42">
        <f>P2*2/100</f>
        <v>703.5</v>
      </c>
    </row>
    <row r="3" spans="1:20" ht="35.25" customHeight="1">
      <c r="A3" s="5">
        <v>2</v>
      </c>
      <c r="B3" s="5" t="s">
        <v>17</v>
      </c>
      <c r="C3" s="6" t="s">
        <v>24</v>
      </c>
      <c r="D3" s="7" t="s">
        <v>25</v>
      </c>
      <c r="E3" s="26" t="s">
        <v>7</v>
      </c>
      <c r="F3" s="6" t="s">
        <v>26</v>
      </c>
      <c r="G3" s="6" t="s">
        <v>9</v>
      </c>
      <c r="H3" s="14">
        <v>600</v>
      </c>
      <c r="I3" s="30"/>
      <c r="J3" s="14">
        <v>4500</v>
      </c>
      <c r="K3" s="14"/>
      <c r="L3" s="30">
        <v>9000</v>
      </c>
      <c r="M3" s="30"/>
      <c r="N3" s="14">
        <v>370</v>
      </c>
      <c r="O3" s="14">
        <f t="shared" si="0"/>
        <v>14470</v>
      </c>
      <c r="P3" s="53">
        <v>647800</v>
      </c>
      <c r="Q3" s="52">
        <f t="shared" ref="Q3:Q64" si="1">P3*20/100</f>
        <v>129560</v>
      </c>
      <c r="R3" s="58">
        <f t="shared" ref="R3:R64" si="2">P3/36*6</f>
        <v>107966.66666666667</v>
      </c>
      <c r="S3" s="58">
        <f t="shared" ref="S3:S64" si="3">R3+Q3+P3</f>
        <v>885326.66666666674</v>
      </c>
      <c r="T3" s="52">
        <f t="shared" ref="T3:T64" si="4">P3*2/100</f>
        <v>12956</v>
      </c>
    </row>
    <row r="4" spans="1:20" ht="35.25" customHeight="1">
      <c r="A4" s="5">
        <v>2</v>
      </c>
      <c r="B4" s="5" t="s">
        <v>18</v>
      </c>
      <c r="C4" s="6" t="s">
        <v>24</v>
      </c>
      <c r="D4" s="7" t="s">
        <v>25</v>
      </c>
      <c r="E4" s="26" t="s">
        <v>7</v>
      </c>
      <c r="F4" s="6" t="s">
        <v>27</v>
      </c>
      <c r="G4" s="6" t="s">
        <v>9</v>
      </c>
      <c r="H4" s="14">
        <v>600</v>
      </c>
      <c r="I4" s="30">
        <v>500</v>
      </c>
      <c r="J4" s="14"/>
      <c r="K4" s="14">
        <v>2900</v>
      </c>
      <c r="L4" s="30"/>
      <c r="M4" s="30"/>
      <c r="N4" s="14"/>
      <c r="O4" s="14">
        <f t="shared" si="0"/>
        <v>4000</v>
      </c>
      <c r="P4" s="55"/>
      <c r="Q4" s="52">
        <f t="shared" si="1"/>
        <v>0</v>
      </c>
      <c r="R4" s="58">
        <f t="shared" si="2"/>
        <v>0</v>
      </c>
      <c r="S4" s="58">
        <f t="shared" si="3"/>
        <v>0</v>
      </c>
      <c r="T4" s="52">
        <f t="shared" si="4"/>
        <v>0</v>
      </c>
    </row>
    <row r="5" spans="1:20" ht="35.25" customHeight="1">
      <c r="A5" s="5">
        <v>3</v>
      </c>
      <c r="B5" s="5" t="s">
        <v>18</v>
      </c>
      <c r="C5" s="6" t="s">
        <v>28</v>
      </c>
      <c r="D5" s="7" t="s">
        <v>29</v>
      </c>
      <c r="E5" s="26" t="s">
        <v>7</v>
      </c>
      <c r="F5" s="6" t="s">
        <v>30</v>
      </c>
      <c r="G5" s="6" t="s">
        <v>9</v>
      </c>
      <c r="H5" s="3"/>
      <c r="I5" s="31">
        <v>150</v>
      </c>
      <c r="J5" s="3"/>
      <c r="K5" s="3"/>
      <c r="L5" s="31"/>
      <c r="M5" s="31"/>
      <c r="N5" s="3"/>
      <c r="O5" s="14">
        <f t="shared" si="0"/>
        <v>150</v>
      </c>
      <c r="P5" s="46">
        <v>2850</v>
      </c>
      <c r="Q5" s="46">
        <f t="shared" si="1"/>
        <v>570</v>
      </c>
      <c r="R5" s="42">
        <f t="shared" si="2"/>
        <v>475</v>
      </c>
      <c r="S5" s="42">
        <f t="shared" si="3"/>
        <v>3895</v>
      </c>
      <c r="T5" s="46">
        <f t="shared" si="4"/>
        <v>57</v>
      </c>
    </row>
    <row r="6" spans="1:20" ht="38.25">
      <c r="A6" s="5">
        <v>4</v>
      </c>
      <c r="B6" s="5" t="s">
        <v>17</v>
      </c>
      <c r="C6" s="6" t="s">
        <v>31</v>
      </c>
      <c r="D6" s="7" t="s">
        <v>32</v>
      </c>
      <c r="E6" s="51" t="s">
        <v>34</v>
      </c>
      <c r="F6" s="6" t="s">
        <v>35</v>
      </c>
      <c r="G6" s="6" t="s">
        <v>36</v>
      </c>
      <c r="H6" s="14">
        <v>600</v>
      </c>
      <c r="I6" s="30">
        <v>30</v>
      </c>
      <c r="J6" s="14">
        <v>500</v>
      </c>
      <c r="K6" s="14">
        <v>240</v>
      </c>
      <c r="L6" s="30">
        <v>2100</v>
      </c>
      <c r="M6" s="30"/>
      <c r="N6" s="14"/>
      <c r="O6" s="14">
        <f t="shared" si="0"/>
        <v>3470</v>
      </c>
      <c r="P6" s="53">
        <v>372535</v>
      </c>
      <c r="Q6" s="53">
        <f t="shared" si="1"/>
        <v>74507</v>
      </c>
      <c r="R6" s="53">
        <f t="shared" si="2"/>
        <v>62089.166666666672</v>
      </c>
      <c r="S6" s="53">
        <f t="shared" si="3"/>
        <v>509131.16666666669</v>
      </c>
      <c r="T6" s="53">
        <f t="shared" si="4"/>
        <v>7450.7</v>
      </c>
    </row>
    <row r="7" spans="1:20" ht="38.25">
      <c r="A7" s="5">
        <v>4</v>
      </c>
      <c r="B7" s="5" t="s">
        <v>18</v>
      </c>
      <c r="C7" s="6" t="s">
        <v>31</v>
      </c>
      <c r="D7" s="7" t="s">
        <v>32</v>
      </c>
      <c r="E7" s="26" t="s">
        <v>7</v>
      </c>
      <c r="F7" s="6" t="s">
        <v>33</v>
      </c>
      <c r="G7" s="6" t="s">
        <v>9</v>
      </c>
      <c r="H7" s="14"/>
      <c r="I7" s="30"/>
      <c r="J7" s="14"/>
      <c r="K7" s="14"/>
      <c r="L7" s="30"/>
      <c r="M7" s="30"/>
      <c r="N7" s="14">
        <v>950</v>
      </c>
      <c r="O7" s="14">
        <f t="shared" si="0"/>
        <v>950</v>
      </c>
      <c r="P7" s="54"/>
      <c r="Q7" s="54">
        <f>P7*20/100</f>
        <v>0</v>
      </c>
      <c r="R7" s="54">
        <f t="shared" si="2"/>
        <v>0</v>
      </c>
      <c r="S7" s="54">
        <f t="shared" si="3"/>
        <v>0</v>
      </c>
      <c r="T7" s="54">
        <f t="shared" si="4"/>
        <v>0</v>
      </c>
    </row>
    <row r="8" spans="1:20" ht="38.25">
      <c r="A8" s="5">
        <v>4</v>
      </c>
      <c r="B8" s="5" t="s">
        <v>19</v>
      </c>
      <c r="C8" s="6" t="s">
        <v>31</v>
      </c>
      <c r="D8" s="7" t="s">
        <v>32</v>
      </c>
      <c r="E8" s="26" t="s">
        <v>7</v>
      </c>
      <c r="F8" s="6" t="s">
        <v>100</v>
      </c>
      <c r="G8" s="6" t="s">
        <v>37</v>
      </c>
      <c r="H8" s="14"/>
      <c r="I8" s="30"/>
      <c r="J8" s="14"/>
      <c r="K8" s="14">
        <v>3200</v>
      </c>
      <c r="L8" s="30"/>
      <c r="M8" s="30">
        <v>750</v>
      </c>
      <c r="N8" s="14"/>
      <c r="O8" s="14">
        <f t="shared" si="0"/>
        <v>3950</v>
      </c>
      <c r="P8" s="54"/>
      <c r="Q8" s="54">
        <f t="shared" si="1"/>
        <v>0</v>
      </c>
      <c r="R8" s="54">
        <f t="shared" si="2"/>
        <v>0</v>
      </c>
      <c r="S8" s="54">
        <f t="shared" si="3"/>
        <v>0</v>
      </c>
      <c r="T8" s="54">
        <f t="shared" si="4"/>
        <v>0</v>
      </c>
    </row>
    <row r="9" spans="1:20" ht="38.25">
      <c r="A9" s="5">
        <v>4</v>
      </c>
      <c r="B9" s="5" t="s">
        <v>20</v>
      </c>
      <c r="C9" s="6" t="s">
        <v>31</v>
      </c>
      <c r="D9" s="7" t="s">
        <v>32</v>
      </c>
      <c r="E9" s="26" t="s">
        <v>7</v>
      </c>
      <c r="F9" s="6" t="s">
        <v>101</v>
      </c>
      <c r="G9" s="6" t="s">
        <v>9</v>
      </c>
      <c r="H9" s="14"/>
      <c r="I9" s="30"/>
      <c r="J9" s="14"/>
      <c r="K9" s="14"/>
      <c r="L9" s="30"/>
      <c r="M9" s="30">
        <v>1350</v>
      </c>
      <c r="N9" s="14"/>
      <c r="O9" s="14">
        <f t="shared" si="0"/>
        <v>1350</v>
      </c>
      <c r="P9" s="55"/>
      <c r="Q9" s="55">
        <f t="shared" si="1"/>
        <v>0</v>
      </c>
      <c r="R9" s="55">
        <f t="shared" si="2"/>
        <v>0</v>
      </c>
      <c r="S9" s="55">
        <f t="shared" si="3"/>
        <v>0</v>
      </c>
      <c r="T9" s="55">
        <f t="shared" si="4"/>
        <v>0</v>
      </c>
    </row>
    <row r="10" spans="1:20" ht="38.25">
      <c r="A10" s="5">
        <v>5</v>
      </c>
      <c r="B10" s="5" t="s">
        <v>17</v>
      </c>
      <c r="C10" s="6" t="s">
        <v>28</v>
      </c>
      <c r="D10" s="7" t="s">
        <v>29</v>
      </c>
      <c r="E10" s="26" t="s">
        <v>7</v>
      </c>
      <c r="F10" s="6" t="s">
        <v>38</v>
      </c>
      <c r="G10" s="6" t="s">
        <v>37</v>
      </c>
      <c r="H10" s="14">
        <v>50</v>
      </c>
      <c r="I10" s="30"/>
      <c r="J10" s="14"/>
      <c r="K10" s="14">
        <v>105</v>
      </c>
      <c r="L10" s="30"/>
      <c r="M10" s="30"/>
      <c r="N10" s="14"/>
      <c r="O10" s="14">
        <f t="shared" si="0"/>
        <v>155</v>
      </c>
      <c r="P10" s="46">
        <v>4340</v>
      </c>
      <c r="Q10" s="46">
        <f t="shared" si="1"/>
        <v>868</v>
      </c>
      <c r="R10" s="42">
        <f t="shared" si="2"/>
        <v>723.33333333333337</v>
      </c>
      <c r="S10" s="42">
        <f t="shared" si="3"/>
        <v>5931.3333333333339</v>
      </c>
      <c r="T10" s="46">
        <f t="shared" si="4"/>
        <v>86.8</v>
      </c>
    </row>
    <row r="11" spans="1:20" ht="18.75" customHeight="1">
      <c r="A11" s="5">
        <v>6</v>
      </c>
      <c r="B11" s="5" t="s">
        <v>17</v>
      </c>
      <c r="C11" s="6" t="s">
        <v>39</v>
      </c>
      <c r="D11" s="7" t="s">
        <v>40</v>
      </c>
      <c r="E11" s="26" t="s">
        <v>43</v>
      </c>
      <c r="F11" s="6" t="s">
        <v>44</v>
      </c>
      <c r="G11" s="6" t="s">
        <v>45</v>
      </c>
      <c r="H11" s="14">
        <v>750</v>
      </c>
      <c r="I11" s="30">
        <v>600</v>
      </c>
      <c r="J11" s="14"/>
      <c r="K11" s="14">
        <v>2016</v>
      </c>
      <c r="L11" s="30">
        <v>1100</v>
      </c>
      <c r="M11" s="30">
        <v>165</v>
      </c>
      <c r="N11" s="14"/>
      <c r="O11" s="14">
        <f t="shared" si="0"/>
        <v>4631</v>
      </c>
      <c r="P11" s="46">
        <v>14496</v>
      </c>
      <c r="Q11" s="46">
        <f t="shared" si="1"/>
        <v>2899.2</v>
      </c>
      <c r="R11" s="42">
        <f t="shared" si="2"/>
        <v>2416</v>
      </c>
      <c r="S11" s="42">
        <f t="shared" si="3"/>
        <v>19811.2</v>
      </c>
      <c r="T11" s="46">
        <f t="shared" si="4"/>
        <v>289.92</v>
      </c>
    </row>
    <row r="12" spans="1:20" ht="18.75" customHeight="1">
      <c r="A12" s="5">
        <v>7</v>
      </c>
      <c r="B12" s="5" t="s">
        <v>17</v>
      </c>
      <c r="C12" s="6" t="s">
        <v>39</v>
      </c>
      <c r="D12" s="7" t="s">
        <v>40</v>
      </c>
      <c r="E12" s="26" t="s">
        <v>41</v>
      </c>
      <c r="F12" s="6" t="s">
        <v>42</v>
      </c>
      <c r="G12" s="6" t="s">
        <v>41</v>
      </c>
      <c r="H12" s="14">
        <v>720</v>
      </c>
      <c r="I12" s="30">
        <v>80</v>
      </c>
      <c r="J12" s="14"/>
      <c r="K12" s="14">
        <v>1296</v>
      </c>
      <c r="L12" s="30">
        <v>530</v>
      </c>
      <c r="M12" s="30">
        <v>15</v>
      </c>
      <c r="N12" s="14"/>
      <c r="O12" s="14">
        <f t="shared" si="0"/>
        <v>2641</v>
      </c>
      <c r="P12" s="46">
        <v>14922</v>
      </c>
      <c r="Q12" s="46">
        <f t="shared" si="1"/>
        <v>2984.4</v>
      </c>
      <c r="R12" s="42">
        <f t="shared" si="2"/>
        <v>2487</v>
      </c>
      <c r="S12" s="42">
        <f t="shared" si="3"/>
        <v>20393.400000000001</v>
      </c>
      <c r="T12" s="46">
        <f t="shared" si="4"/>
        <v>298.44</v>
      </c>
    </row>
    <row r="13" spans="1:20" ht="18.75" customHeight="1">
      <c r="A13" s="5">
        <v>8</v>
      </c>
      <c r="B13" s="5" t="s">
        <v>17</v>
      </c>
      <c r="C13" s="6" t="s">
        <v>46</v>
      </c>
      <c r="D13" s="7" t="s">
        <v>47</v>
      </c>
      <c r="E13" s="26" t="s">
        <v>7</v>
      </c>
      <c r="F13" s="6" t="s">
        <v>48</v>
      </c>
      <c r="G13" s="6" t="s">
        <v>9</v>
      </c>
      <c r="H13" s="14">
        <v>1500</v>
      </c>
      <c r="I13" s="30"/>
      <c r="J13" s="14">
        <v>3500</v>
      </c>
      <c r="K13" s="14">
        <v>2900</v>
      </c>
      <c r="L13" s="30">
        <v>2500</v>
      </c>
      <c r="M13" s="30"/>
      <c r="N13" s="14">
        <v>750</v>
      </c>
      <c r="O13" s="14">
        <f t="shared" si="0"/>
        <v>11150</v>
      </c>
      <c r="P13" s="46">
        <v>780500</v>
      </c>
      <c r="Q13" s="46">
        <f t="shared" si="1"/>
        <v>156100</v>
      </c>
      <c r="R13" s="42">
        <f t="shared" si="2"/>
        <v>130083.33333333333</v>
      </c>
      <c r="S13" s="42">
        <f t="shared" si="3"/>
        <v>1066683.3333333333</v>
      </c>
      <c r="T13" s="46">
        <f t="shared" si="4"/>
        <v>15610</v>
      </c>
    </row>
    <row r="14" spans="1:20" ht="18.75" customHeight="1">
      <c r="A14" s="5">
        <v>10</v>
      </c>
      <c r="B14" s="5" t="s">
        <v>17</v>
      </c>
      <c r="C14" s="6" t="s">
        <v>49</v>
      </c>
      <c r="D14" s="7" t="s">
        <v>50</v>
      </c>
      <c r="E14" s="26" t="s">
        <v>7</v>
      </c>
      <c r="F14" s="6" t="s">
        <v>51</v>
      </c>
      <c r="G14" s="6" t="s">
        <v>9</v>
      </c>
      <c r="H14" s="14"/>
      <c r="I14" s="30">
        <v>250</v>
      </c>
      <c r="J14" s="14"/>
      <c r="K14" s="14">
        <v>135</v>
      </c>
      <c r="L14" s="30"/>
      <c r="M14" s="30"/>
      <c r="N14" s="14"/>
      <c r="O14" s="14">
        <f t="shared" si="0"/>
        <v>385</v>
      </c>
      <c r="P14" s="53">
        <v>375000</v>
      </c>
      <c r="Q14" s="52">
        <f t="shared" si="1"/>
        <v>75000</v>
      </c>
      <c r="R14" s="58">
        <f t="shared" si="2"/>
        <v>62500</v>
      </c>
      <c r="S14" s="58">
        <f t="shared" si="3"/>
        <v>512500</v>
      </c>
      <c r="T14" s="52">
        <f t="shared" si="4"/>
        <v>7500</v>
      </c>
    </row>
    <row r="15" spans="1:20" ht="18.75" customHeight="1">
      <c r="A15" s="5">
        <v>10</v>
      </c>
      <c r="B15" s="5" t="s">
        <v>18</v>
      </c>
      <c r="C15" s="6" t="s">
        <v>49</v>
      </c>
      <c r="D15" s="7" t="s">
        <v>50</v>
      </c>
      <c r="E15" s="26" t="s">
        <v>7</v>
      </c>
      <c r="F15" s="6" t="s">
        <v>52</v>
      </c>
      <c r="G15" s="6" t="s">
        <v>9</v>
      </c>
      <c r="H15" s="14"/>
      <c r="I15" s="30"/>
      <c r="J15" s="14">
        <v>600</v>
      </c>
      <c r="K15" s="14">
        <v>180</v>
      </c>
      <c r="L15" s="30">
        <v>1100</v>
      </c>
      <c r="M15" s="30"/>
      <c r="N15" s="14"/>
      <c r="O15" s="14">
        <f t="shared" si="0"/>
        <v>1880</v>
      </c>
      <c r="P15" s="54"/>
      <c r="Q15" s="52">
        <f t="shared" si="1"/>
        <v>0</v>
      </c>
      <c r="R15" s="58">
        <f t="shared" si="2"/>
        <v>0</v>
      </c>
      <c r="S15" s="58">
        <f t="shared" si="3"/>
        <v>0</v>
      </c>
      <c r="T15" s="52">
        <f t="shared" si="4"/>
        <v>0</v>
      </c>
    </row>
    <row r="16" spans="1:20" ht="18.75" customHeight="1">
      <c r="A16" s="5">
        <v>10</v>
      </c>
      <c r="B16" s="5" t="s">
        <v>19</v>
      </c>
      <c r="C16" s="6" t="s">
        <v>49</v>
      </c>
      <c r="D16" s="7" t="s">
        <v>50</v>
      </c>
      <c r="E16" s="26" t="s">
        <v>7</v>
      </c>
      <c r="F16" s="6" t="s">
        <v>53</v>
      </c>
      <c r="G16" s="6" t="s">
        <v>9</v>
      </c>
      <c r="H16" s="14"/>
      <c r="I16" s="30">
        <v>250</v>
      </c>
      <c r="J16" s="14">
        <v>1200</v>
      </c>
      <c r="K16" s="14">
        <v>360</v>
      </c>
      <c r="L16" s="30">
        <v>600</v>
      </c>
      <c r="M16" s="30"/>
      <c r="N16" s="14">
        <v>260</v>
      </c>
      <c r="O16" s="14">
        <f t="shared" si="0"/>
        <v>2670</v>
      </c>
      <c r="P16" s="55"/>
      <c r="Q16" s="52">
        <f t="shared" si="1"/>
        <v>0</v>
      </c>
      <c r="R16" s="58">
        <f t="shared" si="2"/>
        <v>0</v>
      </c>
      <c r="S16" s="58">
        <f t="shared" si="3"/>
        <v>0</v>
      </c>
      <c r="T16" s="52">
        <f t="shared" si="4"/>
        <v>0</v>
      </c>
    </row>
    <row r="17" spans="1:20" ht="18.75" customHeight="1">
      <c r="A17" s="5">
        <v>11</v>
      </c>
      <c r="B17" s="5" t="s">
        <v>17</v>
      </c>
      <c r="C17" s="6" t="s">
        <v>56</v>
      </c>
      <c r="D17" s="7" t="s">
        <v>57</v>
      </c>
      <c r="E17" s="26" t="s">
        <v>7</v>
      </c>
      <c r="F17" s="6" t="s">
        <v>59</v>
      </c>
      <c r="G17" s="6" t="s">
        <v>9</v>
      </c>
      <c r="H17" s="14">
        <v>1020</v>
      </c>
      <c r="I17" s="30">
        <v>500</v>
      </c>
      <c r="J17" s="14">
        <v>450</v>
      </c>
      <c r="K17" s="14">
        <v>2430</v>
      </c>
      <c r="L17" s="32"/>
      <c r="M17" s="30"/>
      <c r="N17" s="14"/>
      <c r="O17" s="14">
        <f t="shared" si="0"/>
        <v>4400</v>
      </c>
      <c r="P17" s="53">
        <v>2079000</v>
      </c>
      <c r="Q17" s="52">
        <f t="shared" si="1"/>
        <v>415800</v>
      </c>
      <c r="R17" s="58">
        <f t="shared" si="2"/>
        <v>346500</v>
      </c>
      <c r="S17" s="58">
        <f t="shared" si="3"/>
        <v>2841300</v>
      </c>
      <c r="T17" s="52">
        <f t="shared" si="4"/>
        <v>41580</v>
      </c>
    </row>
    <row r="18" spans="1:20" ht="18.75" customHeight="1">
      <c r="A18" s="5">
        <v>11</v>
      </c>
      <c r="B18" s="5" t="s">
        <v>18</v>
      </c>
      <c r="C18" s="6" t="s">
        <v>56</v>
      </c>
      <c r="D18" s="7" t="s">
        <v>57</v>
      </c>
      <c r="E18" s="26" t="s">
        <v>7</v>
      </c>
      <c r="F18" s="6" t="s">
        <v>60</v>
      </c>
      <c r="G18" s="6" t="s">
        <v>9</v>
      </c>
      <c r="H18" s="14">
        <v>1200</v>
      </c>
      <c r="I18" s="30">
        <v>500</v>
      </c>
      <c r="J18" s="14">
        <v>3000</v>
      </c>
      <c r="K18" s="14">
        <v>816</v>
      </c>
      <c r="L18" s="30">
        <v>7500</v>
      </c>
      <c r="M18" s="30"/>
      <c r="N18" s="14"/>
      <c r="O18" s="14">
        <f t="shared" si="0"/>
        <v>13016</v>
      </c>
      <c r="P18" s="54"/>
      <c r="Q18" s="52">
        <f t="shared" si="1"/>
        <v>0</v>
      </c>
      <c r="R18" s="58">
        <f t="shared" si="2"/>
        <v>0</v>
      </c>
      <c r="S18" s="58">
        <f t="shared" si="3"/>
        <v>0</v>
      </c>
      <c r="T18" s="52">
        <f t="shared" si="4"/>
        <v>0</v>
      </c>
    </row>
    <row r="19" spans="1:20" ht="18.75" customHeight="1">
      <c r="A19" s="5">
        <v>11</v>
      </c>
      <c r="B19" s="5" t="s">
        <v>19</v>
      </c>
      <c r="C19" s="6" t="s">
        <v>56</v>
      </c>
      <c r="D19" s="7" t="s">
        <v>57</v>
      </c>
      <c r="E19" s="26" t="s">
        <v>7</v>
      </c>
      <c r="F19" s="6" t="s">
        <v>58</v>
      </c>
      <c r="G19" s="6" t="s">
        <v>9</v>
      </c>
      <c r="H19" s="14">
        <v>300</v>
      </c>
      <c r="I19" s="30"/>
      <c r="J19" s="14"/>
      <c r="K19" s="14">
        <v>3300</v>
      </c>
      <c r="L19" s="30"/>
      <c r="M19" s="30"/>
      <c r="N19" s="14"/>
      <c r="O19" s="14">
        <f t="shared" si="0"/>
        <v>3600</v>
      </c>
      <c r="P19" s="54"/>
      <c r="Q19" s="52">
        <f t="shared" si="1"/>
        <v>0</v>
      </c>
      <c r="R19" s="58">
        <f t="shared" si="2"/>
        <v>0</v>
      </c>
      <c r="S19" s="58">
        <f t="shared" si="3"/>
        <v>0</v>
      </c>
      <c r="T19" s="52">
        <f t="shared" si="4"/>
        <v>0</v>
      </c>
    </row>
    <row r="20" spans="1:20" ht="18.75" customHeight="1">
      <c r="A20" s="5">
        <v>11</v>
      </c>
      <c r="B20" s="5" t="s">
        <v>20</v>
      </c>
      <c r="C20" s="6" t="s">
        <v>56</v>
      </c>
      <c r="D20" s="7" t="s">
        <v>57</v>
      </c>
      <c r="E20" s="26" t="s">
        <v>7</v>
      </c>
      <c r="F20" s="6" t="s">
        <v>61</v>
      </c>
      <c r="G20" s="6" t="s">
        <v>9</v>
      </c>
      <c r="H20" s="14">
        <v>900</v>
      </c>
      <c r="I20" s="30"/>
      <c r="J20" s="14">
        <v>1600</v>
      </c>
      <c r="K20" s="14">
        <v>1990</v>
      </c>
      <c r="L20" s="30">
        <v>2700</v>
      </c>
      <c r="M20" s="30"/>
      <c r="N20" s="14"/>
      <c r="O20" s="14">
        <f t="shared" si="0"/>
        <v>7190</v>
      </c>
      <c r="P20" s="55"/>
      <c r="Q20" s="52">
        <f t="shared" si="1"/>
        <v>0</v>
      </c>
      <c r="R20" s="58">
        <f t="shared" si="2"/>
        <v>0</v>
      </c>
      <c r="S20" s="58">
        <f t="shared" si="3"/>
        <v>0</v>
      </c>
      <c r="T20" s="52">
        <f t="shared" si="4"/>
        <v>0</v>
      </c>
    </row>
    <row r="21" spans="1:20" ht="18.75" customHeight="1">
      <c r="A21" s="5">
        <v>12</v>
      </c>
      <c r="B21" s="5" t="s">
        <v>17</v>
      </c>
      <c r="C21" s="6" t="s">
        <v>56</v>
      </c>
      <c r="D21" s="7" t="s">
        <v>57</v>
      </c>
      <c r="E21" s="26" t="s">
        <v>7</v>
      </c>
      <c r="F21" s="6" t="s">
        <v>62</v>
      </c>
      <c r="G21" s="6" t="s">
        <v>9</v>
      </c>
      <c r="H21" s="14"/>
      <c r="I21" s="30"/>
      <c r="J21" s="14"/>
      <c r="K21" s="14"/>
      <c r="L21" s="30">
        <v>6000</v>
      </c>
      <c r="M21" s="30"/>
      <c r="N21" s="14"/>
      <c r="O21" s="14">
        <f t="shared" si="0"/>
        <v>6000</v>
      </c>
      <c r="P21" s="46">
        <v>318000</v>
      </c>
      <c r="Q21" s="46">
        <f t="shared" si="1"/>
        <v>63600</v>
      </c>
      <c r="R21" s="42">
        <f t="shared" si="2"/>
        <v>53000</v>
      </c>
      <c r="S21" s="42">
        <f t="shared" si="3"/>
        <v>434600</v>
      </c>
      <c r="T21" s="46">
        <f t="shared" si="4"/>
        <v>6360</v>
      </c>
    </row>
    <row r="22" spans="1:20" ht="18.75" customHeight="1">
      <c r="A22" s="5">
        <v>13</v>
      </c>
      <c r="B22" s="5" t="s">
        <v>17</v>
      </c>
      <c r="C22" s="6" t="s">
        <v>54</v>
      </c>
      <c r="D22" s="7" t="s">
        <v>55</v>
      </c>
      <c r="E22" s="26" t="s">
        <v>7</v>
      </c>
      <c r="F22" s="6" t="s">
        <v>8</v>
      </c>
      <c r="G22" s="6" t="s">
        <v>9</v>
      </c>
      <c r="H22" s="14"/>
      <c r="I22" s="30">
        <v>2000</v>
      </c>
      <c r="J22" s="14"/>
      <c r="K22" s="14">
        <v>120</v>
      </c>
      <c r="L22" s="30"/>
      <c r="M22" s="30"/>
      <c r="N22" s="14"/>
      <c r="O22" s="14">
        <f t="shared" si="0"/>
        <v>2120</v>
      </c>
      <c r="P22" s="53">
        <v>343590</v>
      </c>
      <c r="Q22" s="52">
        <f t="shared" si="1"/>
        <v>68718</v>
      </c>
      <c r="R22" s="58">
        <f t="shared" si="2"/>
        <v>57265</v>
      </c>
      <c r="S22" s="58">
        <f t="shared" si="3"/>
        <v>469573</v>
      </c>
      <c r="T22" s="52">
        <f t="shared" si="4"/>
        <v>6871.8</v>
      </c>
    </row>
    <row r="23" spans="1:20" ht="18.75" customHeight="1">
      <c r="A23" s="5">
        <v>13</v>
      </c>
      <c r="B23" s="5" t="s">
        <v>18</v>
      </c>
      <c r="C23" s="6" t="s">
        <v>54</v>
      </c>
      <c r="D23" s="7" t="s">
        <v>55</v>
      </c>
      <c r="E23" s="26" t="s">
        <v>7</v>
      </c>
      <c r="F23" s="6" t="s">
        <v>12</v>
      </c>
      <c r="G23" s="6" t="s">
        <v>9</v>
      </c>
      <c r="H23" s="14"/>
      <c r="I23" s="30">
        <v>2500</v>
      </c>
      <c r="J23" s="14">
        <v>1500</v>
      </c>
      <c r="K23" s="14">
        <v>150</v>
      </c>
      <c r="L23" s="30"/>
      <c r="M23" s="30"/>
      <c r="N23" s="14"/>
      <c r="O23" s="14">
        <f t="shared" si="0"/>
        <v>4150</v>
      </c>
      <c r="P23" s="54"/>
      <c r="Q23" s="52">
        <f t="shared" si="1"/>
        <v>0</v>
      </c>
      <c r="R23" s="58">
        <f t="shared" si="2"/>
        <v>0</v>
      </c>
      <c r="S23" s="58">
        <f t="shared" si="3"/>
        <v>0</v>
      </c>
      <c r="T23" s="52">
        <f t="shared" si="4"/>
        <v>0</v>
      </c>
    </row>
    <row r="24" spans="1:20" ht="18.75" customHeight="1">
      <c r="A24" s="5">
        <v>13</v>
      </c>
      <c r="B24" s="5" t="s">
        <v>19</v>
      </c>
      <c r="C24" s="6" t="s">
        <v>54</v>
      </c>
      <c r="D24" s="7" t="s">
        <v>55</v>
      </c>
      <c r="E24" s="26" t="s">
        <v>7</v>
      </c>
      <c r="F24" s="6" t="s">
        <v>16</v>
      </c>
      <c r="G24" s="6" t="s">
        <v>9</v>
      </c>
      <c r="H24" s="14"/>
      <c r="I24" s="30">
        <v>250</v>
      </c>
      <c r="J24" s="14">
        <v>600</v>
      </c>
      <c r="K24" s="14">
        <v>330</v>
      </c>
      <c r="L24" s="30"/>
      <c r="M24" s="30"/>
      <c r="N24" s="14">
        <v>260</v>
      </c>
      <c r="O24" s="14">
        <f t="shared" si="0"/>
        <v>1440</v>
      </c>
      <c r="P24" s="55"/>
      <c r="Q24" s="52">
        <f t="shared" si="1"/>
        <v>0</v>
      </c>
      <c r="R24" s="58">
        <f t="shared" si="2"/>
        <v>0</v>
      </c>
      <c r="S24" s="58">
        <f t="shared" si="3"/>
        <v>0</v>
      </c>
      <c r="T24" s="52">
        <f t="shared" si="4"/>
        <v>0</v>
      </c>
    </row>
    <row r="25" spans="1:20" ht="18.75" customHeight="1">
      <c r="A25" s="5">
        <v>14</v>
      </c>
      <c r="B25" s="5" t="s">
        <v>17</v>
      </c>
      <c r="C25" s="8" t="s">
        <v>5</v>
      </c>
      <c r="D25" s="9" t="s">
        <v>6</v>
      </c>
      <c r="E25" s="25" t="s">
        <v>7</v>
      </c>
      <c r="F25" s="8" t="s">
        <v>13</v>
      </c>
      <c r="G25" s="8" t="s">
        <v>7</v>
      </c>
      <c r="H25" s="14"/>
      <c r="I25" s="30"/>
      <c r="J25" s="14"/>
      <c r="K25" s="14">
        <v>0</v>
      </c>
      <c r="L25" s="30">
        <v>150</v>
      </c>
      <c r="M25" s="30"/>
      <c r="N25" s="14"/>
      <c r="O25" s="14">
        <f t="shared" si="0"/>
        <v>150</v>
      </c>
      <c r="P25" s="53">
        <v>5440</v>
      </c>
      <c r="Q25" s="52">
        <f t="shared" si="1"/>
        <v>1088</v>
      </c>
      <c r="R25" s="58">
        <f t="shared" si="2"/>
        <v>906.66666666666674</v>
      </c>
      <c r="S25" s="58">
        <f t="shared" si="3"/>
        <v>7434.666666666667</v>
      </c>
      <c r="T25" s="52">
        <f t="shared" si="4"/>
        <v>108.8</v>
      </c>
    </row>
    <row r="26" spans="1:20" ht="18.75" customHeight="1">
      <c r="A26" s="5">
        <v>14</v>
      </c>
      <c r="B26" s="5" t="s">
        <v>19</v>
      </c>
      <c r="C26" s="8" t="s">
        <v>5</v>
      </c>
      <c r="D26" s="9" t="s">
        <v>6</v>
      </c>
      <c r="E26" s="25" t="s">
        <v>7</v>
      </c>
      <c r="F26" s="8" t="s">
        <v>15</v>
      </c>
      <c r="G26" s="8" t="s">
        <v>7</v>
      </c>
      <c r="H26" s="14"/>
      <c r="I26" s="30">
        <v>240</v>
      </c>
      <c r="J26" s="14"/>
      <c r="K26" s="14">
        <v>0</v>
      </c>
      <c r="L26" s="30"/>
      <c r="M26" s="30">
        <v>40</v>
      </c>
      <c r="N26" s="14"/>
      <c r="O26" s="14">
        <f t="shared" si="0"/>
        <v>280</v>
      </c>
      <c r="P26" s="55"/>
      <c r="Q26" s="52">
        <f t="shared" si="1"/>
        <v>0</v>
      </c>
      <c r="R26" s="58">
        <f t="shared" si="2"/>
        <v>0</v>
      </c>
      <c r="S26" s="58">
        <f t="shared" si="3"/>
        <v>0</v>
      </c>
      <c r="T26" s="52">
        <f t="shared" si="4"/>
        <v>0</v>
      </c>
    </row>
    <row r="27" spans="1:20" ht="18.75" customHeight="1">
      <c r="A27" s="5">
        <v>15</v>
      </c>
      <c r="B27" s="5" t="s">
        <v>17</v>
      </c>
      <c r="C27" s="6" t="s">
        <v>5</v>
      </c>
      <c r="D27" s="7" t="s">
        <v>6</v>
      </c>
      <c r="E27" s="26" t="s">
        <v>7</v>
      </c>
      <c r="F27" s="6" t="s">
        <v>8</v>
      </c>
      <c r="G27" s="6" t="s">
        <v>7</v>
      </c>
      <c r="H27" s="14"/>
      <c r="I27" s="30">
        <v>300</v>
      </c>
      <c r="J27" s="14"/>
      <c r="K27" s="14">
        <v>600</v>
      </c>
      <c r="L27" s="30"/>
      <c r="M27" s="30">
        <v>300</v>
      </c>
      <c r="N27" s="14"/>
      <c r="O27" s="14">
        <f t="shared" si="0"/>
        <v>1200</v>
      </c>
      <c r="P27" s="53">
        <v>1227000</v>
      </c>
      <c r="Q27" s="52">
        <f t="shared" si="1"/>
        <v>245400</v>
      </c>
      <c r="R27" s="58">
        <f t="shared" si="2"/>
        <v>204500</v>
      </c>
      <c r="S27" s="58">
        <f t="shared" si="3"/>
        <v>1676900</v>
      </c>
      <c r="T27" s="52">
        <f t="shared" si="4"/>
        <v>24540</v>
      </c>
    </row>
    <row r="28" spans="1:20" ht="18.75" customHeight="1">
      <c r="A28" s="5">
        <v>15</v>
      </c>
      <c r="B28" s="5" t="s">
        <v>18</v>
      </c>
      <c r="C28" s="8" t="s">
        <v>5</v>
      </c>
      <c r="D28" s="9" t="s">
        <v>6</v>
      </c>
      <c r="E28" s="25" t="s">
        <v>7</v>
      </c>
      <c r="F28" s="8" t="s">
        <v>12</v>
      </c>
      <c r="G28" s="8" t="s">
        <v>7</v>
      </c>
      <c r="H28" s="14"/>
      <c r="I28" s="30"/>
      <c r="J28" s="14">
        <v>3500</v>
      </c>
      <c r="K28" s="14">
        <v>0</v>
      </c>
      <c r="L28" s="30">
        <v>3500</v>
      </c>
      <c r="M28" s="30">
        <v>600</v>
      </c>
      <c r="N28" s="14"/>
      <c r="O28" s="14">
        <f t="shared" si="0"/>
        <v>7600</v>
      </c>
      <c r="P28" s="54"/>
      <c r="Q28" s="52">
        <f t="shared" si="1"/>
        <v>0</v>
      </c>
      <c r="R28" s="58">
        <f t="shared" si="2"/>
        <v>0</v>
      </c>
      <c r="S28" s="58">
        <f t="shared" si="3"/>
        <v>0</v>
      </c>
      <c r="T28" s="52">
        <f t="shared" si="4"/>
        <v>0</v>
      </c>
    </row>
    <row r="29" spans="1:20" ht="18.75" customHeight="1">
      <c r="A29" s="5">
        <v>15</v>
      </c>
      <c r="B29" s="5" t="s">
        <v>19</v>
      </c>
      <c r="C29" s="10" t="s">
        <v>5</v>
      </c>
      <c r="D29" s="11" t="s">
        <v>6</v>
      </c>
      <c r="E29" s="27" t="s">
        <v>7</v>
      </c>
      <c r="F29" s="10" t="s">
        <v>16</v>
      </c>
      <c r="G29" s="10" t="s">
        <v>7</v>
      </c>
      <c r="H29" s="14"/>
      <c r="I29" s="30">
        <v>300</v>
      </c>
      <c r="J29" s="14">
        <v>3600</v>
      </c>
      <c r="K29" s="14">
        <v>2250</v>
      </c>
      <c r="L29" s="30">
        <v>1550</v>
      </c>
      <c r="M29" s="30"/>
      <c r="N29" s="14">
        <v>260</v>
      </c>
      <c r="O29" s="14">
        <f t="shared" si="0"/>
        <v>7960</v>
      </c>
      <c r="P29" s="55"/>
      <c r="Q29" s="52">
        <f t="shared" si="1"/>
        <v>0</v>
      </c>
      <c r="R29" s="58">
        <f t="shared" si="2"/>
        <v>0</v>
      </c>
      <c r="S29" s="58">
        <f t="shared" si="3"/>
        <v>0</v>
      </c>
      <c r="T29" s="52">
        <f t="shared" si="4"/>
        <v>0</v>
      </c>
    </row>
    <row r="30" spans="1:20" s="21" customFormat="1" ht="18.75" customHeight="1">
      <c r="A30" s="5">
        <v>16</v>
      </c>
      <c r="B30" s="5" t="s">
        <v>17</v>
      </c>
      <c r="C30" s="8" t="s">
        <v>5</v>
      </c>
      <c r="D30" s="9" t="s">
        <v>6</v>
      </c>
      <c r="E30" s="25" t="s">
        <v>7</v>
      </c>
      <c r="F30" s="8" t="s">
        <v>10</v>
      </c>
      <c r="G30" s="8" t="s">
        <v>7</v>
      </c>
      <c r="H30" s="14">
        <v>300</v>
      </c>
      <c r="I30" s="30"/>
      <c r="J30" s="14"/>
      <c r="K30" s="14">
        <v>0</v>
      </c>
      <c r="L30" s="32"/>
      <c r="M30" s="30"/>
      <c r="N30" s="14"/>
      <c r="O30" s="14">
        <f t="shared" si="0"/>
        <v>300</v>
      </c>
      <c r="P30" s="60">
        <v>316000</v>
      </c>
      <c r="Q30" s="57">
        <f t="shared" si="1"/>
        <v>63200</v>
      </c>
      <c r="R30" s="59">
        <f t="shared" si="2"/>
        <v>52666.666666666664</v>
      </c>
      <c r="S30" s="59">
        <f t="shared" si="3"/>
        <v>431866.66666666663</v>
      </c>
      <c r="T30" s="57">
        <f t="shared" si="4"/>
        <v>6320</v>
      </c>
    </row>
    <row r="31" spans="1:20" ht="18.75" customHeight="1">
      <c r="A31" s="5">
        <v>16</v>
      </c>
      <c r="B31" s="5" t="s">
        <v>18</v>
      </c>
      <c r="C31" s="8" t="s">
        <v>5</v>
      </c>
      <c r="D31" s="9" t="s">
        <v>6</v>
      </c>
      <c r="E31" s="25" t="s">
        <v>7</v>
      </c>
      <c r="F31" s="8" t="s">
        <v>11</v>
      </c>
      <c r="G31" s="8" t="s">
        <v>7</v>
      </c>
      <c r="H31" s="14"/>
      <c r="I31" s="30">
        <v>180</v>
      </c>
      <c r="J31" s="14"/>
      <c r="K31" s="14">
        <v>0</v>
      </c>
      <c r="L31" s="30"/>
      <c r="M31" s="30"/>
      <c r="N31" s="14"/>
      <c r="O31" s="14">
        <f t="shared" si="0"/>
        <v>180</v>
      </c>
      <c r="P31" s="61"/>
      <c r="Q31" s="57">
        <f t="shared" si="1"/>
        <v>0</v>
      </c>
      <c r="R31" s="59">
        <f t="shared" si="2"/>
        <v>0</v>
      </c>
      <c r="S31" s="59">
        <f t="shared" si="3"/>
        <v>0</v>
      </c>
      <c r="T31" s="57">
        <f t="shared" si="4"/>
        <v>0</v>
      </c>
    </row>
    <row r="32" spans="1:20" ht="18.75" customHeight="1">
      <c r="A32" s="5">
        <v>16</v>
      </c>
      <c r="B32" s="5" t="s">
        <v>19</v>
      </c>
      <c r="C32" s="8" t="s">
        <v>5</v>
      </c>
      <c r="D32" s="9" t="s">
        <v>6</v>
      </c>
      <c r="E32" s="25" t="s">
        <v>7</v>
      </c>
      <c r="F32" s="8" t="s">
        <v>14</v>
      </c>
      <c r="G32" s="8" t="s">
        <v>7</v>
      </c>
      <c r="H32" s="14">
        <v>900</v>
      </c>
      <c r="I32" s="30"/>
      <c r="J32" s="14">
        <v>400</v>
      </c>
      <c r="K32" s="14">
        <v>450</v>
      </c>
      <c r="L32" s="30">
        <v>1800</v>
      </c>
      <c r="M32" s="30"/>
      <c r="N32" s="14"/>
      <c r="O32" s="14">
        <f t="shared" si="0"/>
        <v>3550</v>
      </c>
      <c r="P32" s="61"/>
      <c r="Q32" s="57">
        <f t="shared" si="1"/>
        <v>0</v>
      </c>
      <c r="R32" s="59">
        <f t="shared" si="2"/>
        <v>0</v>
      </c>
      <c r="S32" s="59">
        <f t="shared" si="3"/>
        <v>0</v>
      </c>
      <c r="T32" s="57">
        <f t="shared" si="4"/>
        <v>0</v>
      </c>
    </row>
    <row r="33" spans="1:20" ht="18.75" customHeight="1">
      <c r="A33" s="5">
        <v>16</v>
      </c>
      <c r="B33" s="5" t="s">
        <v>20</v>
      </c>
      <c r="C33" s="6" t="s">
        <v>5</v>
      </c>
      <c r="D33" s="7" t="s">
        <v>6</v>
      </c>
      <c r="E33" s="26" t="s">
        <v>7</v>
      </c>
      <c r="F33" s="6" t="s">
        <v>63</v>
      </c>
      <c r="G33" s="6" t="s">
        <v>9</v>
      </c>
      <c r="H33" s="14"/>
      <c r="I33" s="30">
        <v>160</v>
      </c>
      <c r="J33" s="14">
        <v>600</v>
      </c>
      <c r="K33" s="14">
        <v>0</v>
      </c>
      <c r="L33" s="32"/>
      <c r="M33" s="30"/>
      <c r="N33" s="14"/>
      <c r="O33" s="14">
        <f t="shared" si="0"/>
        <v>760</v>
      </c>
      <c r="P33" s="62"/>
      <c r="Q33" s="57">
        <f t="shared" si="1"/>
        <v>0</v>
      </c>
      <c r="R33" s="59">
        <f t="shared" si="2"/>
        <v>0</v>
      </c>
      <c r="S33" s="59">
        <f t="shared" si="3"/>
        <v>0</v>
      </c>
      <c r="T33" s="57">
        <f t="shared" si="4"/>
        <v>0</v>
      </c>
    </row>
    <row r="34" spans="1:20" ht="18.75" customHeight="1">
      <c r="A34" s="5">
        <v>17</v>
      </c>
      <c r="B34" s="5" t="s">
        <v>17</v>
      </c>
      <c r="C34" s="6" t="s">
        <v>5</v>
      </c>
      <c r="D34" s="7" t="s">
        <v>6</v>
      </c>
      <c r="E34" s="26" t="s">
        <v>64</v>
      </c>
      <c r="F34" s="6" t="s">
        <v>65</v>
      </c>
      <c r="G34" s="6" t="s">
        <v>66</v>
      </c>
      <c r="H34" s="14"/>
      <c r="I34" s="30"/>
      <c r="J34" s="14"/>
      <c r="K34" s="14">
        <v>0</v>
      </c>
      <c r="L34" s="30"/>
      <c r="M34" s="30">
        <v>270</v>
      </c>
      <c r="N34" s="14"/>
      <c r="O34" s="14">
        <f t="shared" ref="O34:O64" si="5">SUM(H34:N34)</f>
        <v>270</v>
      </c>
      <c r="P34" s="46">
        <v>3454</v>
      </c>
      <c r="Q34" s="46">
        <f t="shared" si="1"/>
        <v>690.8</v>
      </c>
      <c r="R34" s="42">
        <f t="shared" si="2"/>
        <v>575.66666666666663</v>
      </c>
      <c r="S34" s="42">
        <f t="shared" si="3"/>
        <v>4720.4666666666672</v>
      </c>
      <c r="T34" s="46">
        <f t="shared" si="4"/>
        <v>69.08</v>
      </c>
    </row>
    <row r="35" spans="1:20" ht="18.75" customHeight="1">
      <c r="A35" s="5">
        <v>18</v>
      </c>
      <c r="B35" s="5" t="s">
        <v>17</v>
      </c>
      <c r="C35" s="6" t="s">
        <v>67</v>
      </c>
      <c r="D35" s="7" t="s">
        <v>68</v>
      </c>
      <c r="E35" s="26" t="s">
        <v>7</v>
      </c>
      <c r="F35" s="6" t="s">
        <v>75</v>
      </c>
      <c r="G35" s="6" t="s">
        <v>9</v>
      </c>
      <c r="H35" s="14"/>
      <c r="I35" s="30"/>
      <c r="J35" s="14"/>
      <c r="K35" s="14">
        <v>0</v>
      </c>
      <c r="L35" s="30">
        <v>450</v>
      </c>
      <c r="M35" s="30"/>
      <c r="N35" s="14"/>
      <c r="O35" s="14">
        <f t="shared" si="5"/>
        <v>450</v>
      </c>
      <c r="P35" s="46">
        <v>698</v>
      </c>
      <c r="Q35" s="46">
        <f t="shared" si="1"/>
        <v>139.6</v>
      </c>
      <c r="R35" s="42">
        <f t="shared" si="2"/>
        <v>116.33333333333334</v>
      </c>
      <c r="S35" s="42">
        <f t="shared" si="3"/>
        <v>953.93333333333339</v>
      </c>
      <c r="T35" s="46">
        <f t="shared" si="4"/>
        <v>13.96</v>
      </c>
    </row>
    <row r="36" spans="1:20" ht="18.75" customHeight="1">
      <c r="A36" s="5">
        <v>19</v>
      </c>
      <c r="B36" s="5" t="s">
        <v>17</v>
      </c>
      <c r="C36" s="6" t="s">
        <v>67</v>
      </c>
      <c r="D36" s="7" t="s">
        <v>68</v>
      </c>
      <c r="E36" s="26" t="s">
        <v>7</v>
      </c>
      <c r="F36" s="6" t="s">
        <v>77</v>
      </c>
      <c r="G36" s="6" t="s">
        <v>9</v>
      </c>
      <c r="H36" s="14">
        <v>2450</v>
      </c>
      <c r="I36" s="30">
        <v>170</v>
      </c>
      <c r="J36" s="14"/>
      <c r="K36" s="14">
        <v>990</v>
      </c>
      <c r="L36" s="30"/>
      <c r="M36" s="30">
        <v>360</v>
      </c>
      <c r="N36" s="14"/>
      <c r="O36" s="14">
        <f t="shared" si="5"/>
        <v>3970</v>
      </c>
      <c r="P36" s="46">
        <v>5241</v>
      </c>
      <c r="Q36" s="46">
        <f t="shared" si="1"/>
        <v>1048.2</v>
      </c>
      <c r="R36" s="42">
        <f t="shared" si="2"/>
        <v>873.5</v>
      </c>
      <c r="S36" s="42">
        <f t="shared" si="3"/>
        <v>7162.7</v>
      </c>
      <c r="T36" s="46">
        <f t="shared" si="4"/>
        <v>104.82</v>
      </c>
    </row>
    <row r="37" spans="1:20" ht="18.75" customHeight="1">
      <c r="A37" s="5">
        <v>20</v>
      </c>
      <c r="B37" s="5" t="s">
        <v>17</v>
      </c>
      <c r="C37" s="6" t="s">
        <v>67</v>
      </c>
      <c r="D37" s="7" t="s">
        <v>68</v>
      </c>
      <c r="E37" s="26" t="s">
        <v>7</v>
      </c>
      <c r="F37" s="6" t="s">
        <v>76</v>
      </c>
      <c r="G37" s="6" t="s">
        <v>9</v>
      </c>
      <c r="H37" s="14">
        <v>200</v>
      </c>
      <c r="I37" s="30">
        <v>800</v>
      </c>
      <c r="J37" s="14"/>
      <c r="K37" s="14">
        <v>90</v>
      </c>
      <c r="L37" s="30"/>
      <c r="M37" s="30">
        <v>1170</v>
      </c>
      <c r="N37" s="14"/>
      <c r="O37" s="14">
        <f t="shared" si="5"/>
        <v>2260</v>
      </c>
      <c r="P37" s="46">
        <v>4724</v>
      </c>
      <c r="Q37" s="46">
        <f t="shared" si="1"/>
        <v>944.8</v>
      </c>
      <c r="R37" s="42">
        <f t="shared" si="2"/>
        <v>787.33333333333337</v>
      </c>
      <c r="S37" s="42">
        <f t="shared" si="3"/>
        <v>6456.1333333333332</v>
      </c>
      <c r="T37" s="46">
        <f t="shared" si="4"/>
        <v>94.48</v>
      </c>
    </row>
    <row r="38" spans="1:20" ht="18.75" customHeight="1">
      <c r="A38" s="5">
        <v>21</v>
      </c>
      <c r="B38" s="5" t="s">
        <v>17</v>
      </c>
      <c r="C38" s="6" t="s">
        <v>67</v>
      </c>
      <c r="D38" s="7" t="s">
        <v>68</v>
      </c>
      <c r="E38" s="26" t="s">
        <v>71</v>
      </c>
      <c r="F38" s="6" t="s">
        <v>13</v>
      </c>
      <c r="G38" s="6" t="s">
        <v>71</v>
      </c>
      <c r="H38" s="14">
        <v>300</v>
      </c>
      <c r="I38" s="30">
        <v>400</v>
      </c>
      <c r="J38" s="14"/>
      <c r="K38" s="14">
        <v>0</v>
      </c>
      <c r="L38" s="30"/>
      <c r="M38" s="30"/>
      <c r="N38" s="14"/>
      <c r="O38" s="14">
        <f t="shared" si="5"/>
        <v>700</v>
      </c>
      <c r="P38" s="53">
        <v>17780</v>
      </c>
      <c r="Q38" s="52">
        <f t="shared" si="1"/>
        <v>3556</v>
      </c>
      <c r="R38" s="58">
        <f t="shared" si="2"/>
        <v>2963.3333333333335</v>
      </c>
      <c r="S38" s="58">
        <f t="shared" si="3"/>
        <v>24299.333333333336</v>
      </c>
      <c r="T38" s="52">
        <f t="shared" si="4"/>
        <v>355.6</v>
      </c>
    </row>
    <row r="39" spans="1:20" ht="18.75" customHeight="1">
      <c r="A39" s="5">
        <v>21</v>
      </c>
      <c r="B39" s="5" t="s">
        <v>18</v>
      </c>
      <c r="C39" s="6" t="s">
        <v>67</v>
      </c>
      <c r="D39" s="7" t="s">
        <v>68</v>
      </c>
      <c r="E39" s="26" t="s">
        <v>71</v>
      </c>
      <c r="F39" s="6" t="s">
        <v>78</v>
      </c>
      <c r="G39" s="6" t="s">
        <v>71</v>
      </c>
      <c r="H39" s="3"/>
      <c r="I39" s="31"/>
      <c r="J39" s="3">
        <v>700</v>
      </c>
      <c r="K39" s="3">
        <v>0</v>
      </c>
      <c r="L39" s="31"/>
      <c r="M39" s="31"/>
      <c r="N39" s="3"/>
      <c r="O39" s="14">
        <f t="shared" si="5"/>
        <v>700</v>
      </c>
      <c r="P39" s="54"/>
      <c r="Q39" s="52">
        <f t="shared" si="1"/>
        <v>0</v>
      </c>
      <c r="R39" s="58">
        <f t="shared" si="2"/>
        <v>0</v>
      </c>
      <c r="S39" s="58">
        <f t="shared" si="3"/>
        <v>0</v>
      </c>
      <c r="T39" s="52">
        <f t="shared" si="4"/>
        <v>0</v>
      </c>
    </row>
    <row r="40" spans="1:20" ht="18.75" customHeight="1">
      <c r="A40" s="5">
        <v>21</v>
      </c>
      <c r="B40" s="5" t="s">
        <v>19</v>
      </c>
      <c r="C40" s="6" t="s">
        <v>67</v>
      </c>
      <c r="D40" s="7" t="s">
        <v>68</v>
      </c>
      <c r="E40" s="26" t="s">
        <v>71</v>
      </c>
      <c r="F40" s="6" t="s">
        <v>15</v>
      </c>
      <c r="G40" s="6" t="s">
        <v>71</v>
      </c>
      <c r="H40" s="3">
        <v>100</v>
      </c>
      <c r="I40" s="31"/>
      <c r="J40" s="3"/>
      <c r="K40" s="3">
        <v>0</v>
      </c>
      <c r="L40" s="31"/>
      <c r="M40" s="31"/>
      <c r="N40" s="3"/>
      <c r="O40" s="14">
        <f t="shared" si="5"/>
        <v>100</v>
      </c>
      <c r="P40" s="55"/>
      <c r="Q40" s="52">
        <f t="shared" si="1"/>
        <v>0</v>
      </c>
      <c r="R40" s="58">
        <f t="shared" si="2"/>
        <v>0</v>
      </c>
      <c r="S40" s="58">
        <f t="shared" si="3"/>
        <v>0</v>
      </c>
      <c r="T40" s="52">
        <f t="shared" si="4"/>
        <v>0</v>
      </c>
    </row>
    <row r="41" spans="1:20" s="22" customFormat="1" ht="18.75" customHeight="1">
      <c r="A41" s="5">
        <v>22</v>
      </c>
      <c r="B41" s="5" t="s">
        <v>17</v>
      </c>
      <c r="C41" s="6" t="s">
        <v>67</v>
      </c>
      <c r="D41" s="7" t="s">
        <v>68</v>
      </c>
      <c r="E41" s="26" t="s">
        <v>71</v>
      </c>
      <c r="F41" s="6" t="s">
        <v>81</v>
      </c>
      <c r="G41" s="6" t="s">
        <v>71</v>
      </c>
      <c r="H41" s="14">
        <v>2800</v>
      </c>
      <c r="I41" s="30">
        <v>370</v>
      </c>
      <c r="J41" s="14"/>
      <c r="K41" s="14">
        <v>30</v>
      </c>
      <c r="L41" s="30"/>
      <c r="M41" s="30"/>
      <c r="N41" s="14"/>
      <c r="O41" s="14">
        <f t="shared" si="5"/>
        <v>3200</v>
      </c>
      <c r="P41" s="53">
        <v>199490</v>
      </c>
      <c r="Q41" s="52">
        <f t="shared" si="1"/>
        <v>39898</v>
      </c>
      <c r="R41" s="58">
        <f t="shared" si="2"/>
        <v>33248.333333333328</v>
      </c>
      <c r="S41" s="58">
        <f t="shared" si="3"/>
        <v>272636.33333333331</v>
      </c>
      <c r="T41" s="52">
        <f t="shared" si="4"/>
        <v>3989.8</v>
      </c>
    </row>
    <row r="42" spans="1:20" ht="18.75" customHeight="1">
      <c r="A42" s="5">
        <v>22</v>
      </c>
      <c r="B42" s="5" t="s">
        <v>18</v>
      </c>
      <c r="C42" s="6" t="s">
        <v>67</v>
      </c>
      <c r="D42" s="7" t="s">
        <v>68</v>
      </c>
      <c r="E42" s="26" t="s">
        <v>71</v>
      </c>
      <c r="F42" s="6" t="s">
        <v>79</v>
      </c>
      <c r="G42" s="6" t="s">
        <v>71</v>
      </c>
      <c r="H42" s="3">
        <v>5500</v>
      </c>
      <c r="I42" s="31">
        <v>50</v>
      </c>
      <c r="J42" s="3"/>
      <c r="K42" s="15">
        <v>0</v>
      </c>
      <c r="L42" s="33"/>
      <c r="M42" s="33"/>
      <c r="N42" s="15"/>
      <c r="O42" s="14">
        <f t="shared" si="5"/>
        <v>5550</v>
      </c>
      <c r="P42" s="55"/>
      <c r="Q42" s="52">
        <f t="shared" si="1"/>
        <v>0</v>
      </c>
      <c r="R42" s="58">
        <f t="shared" si="2"/>
        <v>0</v>
      </c>
      <c r="S42" s="58">
        <f t="shared" si="3"/>
        <v>0</v>
      </c>
      <c r="T42" s="52">
        <f t="shared" si="4"/>
        <v>0</v>
      </c>
    </row>
    <row r="43" spans="1:20" s="23" customFormat="1" ht="18.75" customHeight="1">
      <c r="A43" s="5">
        <v>23</v>
      </c>
      <c r="B43" s="5" t="s">
        <v>17</v>
      </c>
      <c r="C43" s="12" t="s">
        <v>67</v>
      </c>
      <c r="D43" s="13" t="s">
        <v>68</v>
      </c>
      <c r="E43" s="28" t="s">
        <v>71</v>
      </c>
      <c r="F43" s="12" t="s">
        <v>80</v>
      </c>
      <c r="G43" s="12" t="s">
        <v>71</v>
      </c>
      <c r="H43" s="14">
        <v>3000</v>
      </c>
      <c r="I43" s="30"/>
      <c r="J43" s="14"/>
      <c r="K43" s="14">
        <v>1080</v>
      </c>
      <c r="L43" s="30"/>
      <c r="M43" s="30"/>
      <c r="N43" s="14"/>
      <c r="O43" s="14">
        <f t="shared" si="5"/>
        <v>4080</v>
      </c>
      <c r="P43" s="46">
        <v>407592</v>
      </c>
      <c r="Q43" s="46">
        <f t="shared" si="1"/>
        <v>81518.399999999994</v>
      </c>
      <c r="R43" s="42">
        <f t="shared" si="2"/>
        <v>67932</v>
      </c>
      <c r="S43" s="42">
        <f t="shared" si="3"/>
        <v>557042.4</v>
      </c>
      <c r="T43" s="46">
        <f t="shared" si="4"/>
        <v>8151.84</v>
      </c>
    </row>
    <row r="44" spans="1:20" ht="18.75" customHeight="1">
      <c r="A44" s="5">
        <v>24</v>
      </c>
      <c r="B44" s="5" t="s">
        <v>17</v>
      </c>
      <c r="C44" s="6" t="s">
        <v>67</v>
      </c>
      <c r="D44" s="7" t="s">
        <v>68</v>
      </c>
      <c r="E44" s="26" t="s">
        <v>69</v>
      </c>
      <c r="F44" s="6" t="s">
        <v>70</v>
      </c>
      <c r="G44" s="6" t="s">
        <v>71</v>
      </c>
      <c r="H44" s="14">
        <v>850</v>
      </c>
      <c r="I44" s="30">
        <v>180</v>
      </c>
      <c r="J44" s="14"/>
      <c r="K44" s="14">
        <v>0</v>
      </c>
      <c r="L44" s="30"/>
      <c r="M44" s="30"/>
      <c r="N44" s="14"/>
      <c r="O44" s="14">
        <f t="shared" si="5"/>
        <v>1030</v>
      </c>
      <c r="P44" s="53">
        <v>25996</v>
      </c>
      <c r="Q44" s="52">
        <f t="shared" si="1"/>
        <v>5199.2</v>
      </c>
      <c r="R44" s="58">
        <f t="shared" si="2"/>
        <v>4332.6666666666661</v>
      </c>
      <c r="S44" s="58">
        <f t="shared" si="3"/>
        <v>35527.866666666669</v>
      </c>
      <c r="T44" s="52">
        <f t="shared" si="4"/>
        <v>519.91999999999996</v>
      </c>
    </row>
    <row r="45" spans="1:20" ht="18.75" customHeight="1">
      <c r="A45" s="5">
        <v>24</v>
      </c>
      <c r="B45" s="5" t="s">
        <v>18</v>
      </c>
      <c r="C45" s="6" t="s">
        <v>67</v>
      </c>
      <c r="D45" s="7" t="s">
        <v>68</v>
      </c>
      <c r="E45" s="26" t="s">
        <v>69</v>
      </c>
      <c r="F45" s="6" t="s">
        <v>72</v>
      </c>
      <c r="G45" s="6" t="s">
        <v>71</v>
      </c>
      <c r="H45" s="14"/>
      <c r="I45" s="30"/>
      <c r="J45" s="14"/>
      <c r="K45" s="14">
        <v>0</v>
      </c>
      <c r="L45" s="30">
        <v>150</v>
      </c>
      <c r="M45" s="30"/>
      <c r="N45" s="14"/>
      <c r="O45" s="14">
        <f t="shared" si="5"/>
        <v>150</v>
      </c>
      <c r="P45" s="55"/>
      <c r="Q45" s="52">
        <f t="shared" si="1"/>
        <v>0</v>
      </c>
      <c r="R45" s="58">
        <f t="shared" si="2"/>
        <v>0</v>
      </c>
      <c r="S45" s="58">
        <f t="shared" si="3"/>
        <v>0</v>
      </c>
      <c r="T45" s="52">
        <f t="shared" si="4"/>
        <v>0</v>
      </c>
    </row>
    <row r="46" spans="1:20" ht="18.75" customHeight="1">
      <c r="A46" s="5">
        <v>25</v>
      </c>
      <c r="B46" s="5" t="s">
        <v>17</v>
      </c>
      <c r="C46" s="12" t="s">
        <v>67</v>
      </c>
      <c r="D46" s="13" t="s">
        <v>68</v>
      </c>
      <c r="E46" s="28" t="s">
        <v>71</v>
      </c>
      <c r="F46" s="12" t="s">
        <v>73</v>
      </c>
      <c r="G46" s="12" t="s">
        <v>71</v>
      </c>
      <c r="H46" s="14"/>
      <c r="I46" s="30">
        <v>600</v>
      </c>
      <c r="J46" s="14"/>
      <c r="K46" s="14">
        <v>810</v>
      </c>
      <c r="L46" s="30"/>
      <c r="M46" s="30"/>
      <c r="N46" s="14"/>
      <c r="O46" s="14">
        <f t="shared" si="5"/>
        <v>1410</v>
      </c>
      <c r="P46" s="46">
        <v>39000</v>
      </c>
      <c r="Q46" s="46">
        <f t="shared" si="1"/>
        <v>7800</v>
      </c>
      <c r="R46" s="42">
        <f t="shared" si="2"/>
        <v>6500</v>
      </c>
      <c r="S46" s="42">
        <f t="shared" si="3"/>
        <v>53300</v>
      </c>
      <c r="T46" s="46">
        <f t="shared" si="4"/>
        <v>780</v>
      </c>
    </row>
    <row r="47" spans="1:20" ht="18.75" customHeight="1">
      <c r="A47" s="5">
        <v>26</v>
      </c>
      <c r="B47" s="5" t="s">
        <v>17</v>
      </c>
      <c r="C47" s="6" t="s">
        <v>67</v>
      </c>
      <c r="D47" s="7" t="s">
        <v>68</v>
      </c>
      <c r="E47" s="26" t="s">
        <v>7</v>
      </c>
      <c r="F47" s="6" t="s">
        <v>74</v>
      </c>
      <c r="G47" s="6" t="s">
        <v>9</v>
      </c>
      <c r="H47" s="14"/>
      <c r="I47" s="30"/>
      <c r="J47" s="14"/>
      <c r="K47" s="14">
        <v>300</v>
      </c>
      <c r="L47" s="30"/>
      <c r="M47" s="30"/>
      <c r="N47" s="14">
        <v>25</v>
      </c>
      <c r="O47" s="14">
        <f t="shared" si="5"/>
        <v>325</v>
      </c>
      <c r="P47" s="46">
        <v>1625</v>
      </c>
      <c r="Q47" s="46">
        <f t="shared" si="1"/>
        <v>325</v>
      </c>
      <c r="R47" s="42">
        <f t="shared" si="2"/>
        <v>270.83333333333331</v>
      </c>
      <c r="S47" s="42">
        <f t="shared" si="3"/>
        <v>2220.833333333333</v>
      </c>
      <c r="T47" s="46">
        <f t="shared" si="4"/>
        <v>32.5</v>
      </c>
    </row>
    <row r="48" spans="1:20" ht="18.75" customHeight="1">
      <c r="A48" s="5">
        <v>27</v>
      </c>
      <c r="B48" s="5" t="s">
        <v>17</v>
      </c>
      <c r="C48" s="6" t="s">
        <v>82</v>
      </c>
      <c r="D48" s="7" t="s">
        <v>83</v>
      </c>
      <c r="E48" s="26" t="s">
        <v>7</v>
      </c>
      <c r="F48" s="6" t="s">
        <v>84</v>
      </c>
      <c r="G48" s="6" t="s">
        <v>9</v>
      </c>
      <c r="H48" s="14"/>
      <c r="I48" s="30"/>
      <c r="J48" s="14"/>
      <c r="K48" s="14">
        <v>0</v>
      </c>
      <c r="L48" s="30">
        <v>800</v>
      </c>
      <c r="M48" s="30"/>
      <c r="N48" s="14"/>
      <c r="O48" s="14">
        <f t="shared" si="5"/>
        <v>800</v>
      </c>
      <c r="P48" s="53">
        <v>40950</v>
      </c>
      <c r="Q48" s="52">
        <f t="shared" si="1"/>
        <v>8190</v>
      </c>
      <c r="R48" s="58">
        <f t="shared" si="2"/>
        <v>6825</v>
      </c>
      <c r="S48" s="58">
        <f t="shared" si="3"/>
        <v>55965</v>
      </c>
      <c r="T48" s="52">
        <f t="shared" si="4"/>
        <v>819</v>
      </c>
    </row>
    <row r="49" spans="1:20" ht="18.75" customHeight="1">
      <c r="A49" s="5">
        <v>27</v>
      </c>
      <c r="B49" s="5" t="s">
        <v>18</v>
      </c>
      <c r="C49" s="6" t="s">
        <v>82</v>
      </c>
      <c r="D49" s="7" t="s">
        <v>83</v>
      </c>
      <c r="E49" s="26" t="s">
        <v>7</v>
      </c>
      <c r="F49" s="6" t="s">
        <v>87</v>
      </c>
      <c r="G49" s="6" t="s">
        <v>9</v>
      </c>
      <c r="H49" s="14"/>
      <c r="I49" s="30"/>
      <c r="J49" s="14"/>
      <c r="K49" s="14">
        <v>0</v>
      </c>
      <c r="L49" s="30">
        <v>2600</v>
      </c>
      <c r="M49" s="30"/>
      <c r="N49" s="14"/>
      <c r="O49" s="14">
        <f t="shared" si="5"/>
        <v>2600</v>
      </c>
      <c r="P49" s="55"/>
      <c r="Q49" s="52">
        <f t="shared" si="1"/>
        <v>0</v>
      </c>
      <c r="R49" s="58">
        <f t="shared" si="2"/>
        <v>0</v>
      </c>
      <c r="S49" s="58">
        <f t="shared" si="3"/>
        <v>0</v>
      </c>
      <c r="T49" s="52">
        <f t="shared" si="4"/>
        <v>0</v>
      </c>
    </row>
    <row r="50" spans="1:20" ht="18.75" customHeight="1">
      <c r="A50" s="5">
        <v>28</v>
      </c>
      <c r="B50" s="5" t="s">
        <v>17</v>
      </c>
      <c r="C50" s="6" t="s">
        <v>82</v>
      </c>
      <c r="D50" s="7" t="s">
        <v>83</v>
      </c>
      <c r="E50" s="26" t="s">
        <v>7</v>
      </c>
      <c r="F50" s="6" t="s">
        <v>81</v>
      </c>
      <c r="G50" s="6" t="s">
        <v>9</v>
      </c>
      <c r="H50" s="14">
        <v>300</v>
      </c>
      <c r="I50" s="30">
        <v>550</v>
      </c>
      <c r="J50" s="14"/>
      <c r="K50" s="14">
        <v>750</v>
      </c>
      <c r="L50" s="30"/>
      <c r="M50" s="30"/>
      <c r="N50" s="14"/>
      <c r="O50" s="14">
        <f t="shared" si="5"/>
        <v>1600</v>
      </c>
      <c r="P50" s="53">
        <v>624297</v>
      </c>
      <c r="Q50" s="52">
        <f t="shared" si="1"/>
        <v>124859.4</v>
      </c>
      <c r="R50" s="52">
        <f t="shared" si="2"/>
        <v>104049.5</v>
      </c>
      <c r="S50" s="52">
        <f t="shared" si="3"/>
        <v>853205.9</v>
      </c>
      <c r="T50" s="52">
        <f t="shared" si="4"/>
        <v>12485.94</v>
      </c>
    </row>
    <row r="51" spans="1:20" ht="18.75" customHeight="1">
      <c r="A51" s="5">
        <v>28</v>
      </c>
      <c r="B51" s="5" t="s">
        <v>18</v>
      </c>
      <c r="C51" s="6" t="s">
        <v>82</v>
      </c>
      <c r="D51" s="7" t="s">
        <v>83</v>
      </c>
      <c r="E51" s="26" t="s">
        <v>7</v>
      </c>
      <c r="F51" s="6" t="s">
        <v>86</v>
      </c>
      <c r="G51" s="6" t="s">
        <v>9</v>
      </c>
      <c r="H51" s="14"/>
      <c r="I51" s="30">
        <v>550</v>
      </c>
      <c r="J51" s="14"/>
      <c r="K51" s="14">
        <v>270</v>
      </c>
      <c r="L51" s="30">
        <v>200</v>
      </c>
      <c r="M51" s="30"/>
      <c r="N51" s="14"/>
      <c r="O51" s="14">
        <f t="shared" si="5"/>
        <v>1020</v>
      </c>
      <c r="P51" s="54"/>
      <c r="Q51" s="52">
        <f t="shared" si="1"/>
        <v>0</v>
      </c>
      <c r="R51" s="52">
        <f t="shared" si="2"/>
        <v>0</v>
      </c>
      <c r="S51" s="52">
        <f t="shared" si="3"/>
        <v>0</v>
      </c>
      <c r="T51" s="52">
        <f t="shared" si="4"/>
        <v>0</v>
      </c>
    </row>
    <row r="52" spans="1:20" ht="18.75" customHeight="1">
      <c r="A52" s="5">
        <v>28</v>
      </c>
      <c r="B52" s="5" t="s">
        <v>19</v>
      </c>
      <c r="C52" s="6" t="s">
        <v>82</v>
      </c>
      <c r="D52" s="7" t="s">
        <v>83</v>
      </c>
      <c r="E52" s="26" t="s">
        <v>7</v>
      </c>
      <c r="F52" s="6" t="s">
        <v>85</v>
      </c>
      <c r="G52" s="6" t="s">
        <v>9</v>
      </c>
      <c r="H52" s="14">
        <v>1000</v>
      </c>
      <c r="I52" s="30">
        <v>300</v>
      </c>
      <c r="J52" s="14">
        <v>30</v>
      </c>
      <c r="K52" s="14">
        <v>2760</v>
      </c>
      <c r="L52" s="30">
        <v>600</v>
      </c>
      <c r="M52" s="30"/>
      <c r="N52" s="14">
        <v>260</v>
      </c>
      <c r="O52" s="14">
        <f t="shared" si="5"/>
        <v>4950</v>
      </c>
      <c r="P52" s="55"/>
      <c r="Q52" s="52">
        <f t="shared" si="1"/>
        <v>0</v>
      </c>
      <c r="R52" s="52">
        <f t="shared" si="2"/>
        <v>0</v>
      </c>
      <c r="S52" s="52">
        <f t="shared" si="3"/>
        <v>0</v>
      </c>
      <c r="T52" s="52">
        <f t="shared" si="4"/>
        <v>0</v>
      </c>
    </row>
    <row r="53" spans="1:20" ht="18.75" customHeight="1">
      <c r="A53" s="5">
        <v>29</v>
      </c>
      <c r="B53" s="5" t="s">
        <v>17</v>
      </c>
      <c r="C53" s="6" t="s">
        <v>88</v>
      </c>
      <c r="D53" s="7" t="s">
        <v>89</v>
      </c>
      <c r="E53" s="26" t="s">
        <v>7</v>
      </c>
      <c r="F53" s="6" t="s">
        <v>90</v>
      </c>
      <c r="G53" s="6" t="s">
        <v>9</v>
      </c>
      <c r="H53" s="14"/>
      <c r="I53" s="30"/>
      <c r="J53" s="14"/>
      <c r="K53" s="14">
        <v>180</v>
      </c>
      <c r="L53" s="30"/>
      <c r="M53" s="30"/>
      <c r="N53" s="14"/>
      <c r="O53" s="14">
        <f t="shared" si="5"/>
        <v>180</v>
      </c>
      <c r="P53" s="53">
        <v>169300</v>
      </c>
      <c r="Q53" s="52">
        <f t="shared" si="1"/>
        <v>33860</v>
      </c>
      <c r="R53" s="56">
        <f t="shared" si="2"/>
        <v>28216.666666666664</v>
      </c>
      <c r="S53" s="56">
        <f t="shared" si="3"/>
        <v>231376.66666666666</v>
      </c>
      <c r="T53" s="52">
        <f t="shared" si="4"/>
        <v>3386</v>
      </c>
    </row>
    <row r="54" spans="1:20" ht="18.75" customHeight="1">
      <c r="A54" s="5">
        <v>29</v>
      </c>
      <c r="B54" s="5" t="s">
        <v>18</v>
      </c>
      <c r="C54" s="6" t="s">
        <v>88</v>
      </c>
      <c r="D54" s="7" t="s">
        <v>89</v>
      </c>
      <c r="E54" s="26" t="s">
        <v>7</v>
      </c>
      <c r="F54" s="6" t="s">
        <v>92</v>
      </c>
      <c r="G54" s="6" t="s">
        <v>9</v>
      </c>
      <c r="H54" s="14"/>
      <c r="I54" s="30"/>
      <c r="J54" s="14"/>
      <c r="K54" s="14">
        <v>30</v>
      </c>
      <c r="L54" s="30"/>
      <c r="M54" s="30"/>
      <c r="N54" s="14">
        <v>60</v>
      </c>
      <c r="O54" s="14">
        <f t="shared" si="5"/>
        <v>90</v>
      </c>
      <c r="P54" s="54"/>
      <c r="Q54" s="52">
        <f t="shared" si="1"/>
        <v>0</v>
      </c>
      <c r="R54" s="56">
        <f t="shared" si="2"/>
        <v>0</v>
      </c>
      <c r="S54" s="56">
        <f t="shared" si="3"/>
        <v>0</v>
      </c>
      <c r="T54" s="52">
        <f t="shared" si="4"/>
        <v>0</v>
      </c>
    </row>
    <row r="55" spans="1:20" ht="18.75" customHeight="1">
      <c r="A55" s="5">
        <v>29</v>
      </c>
      <c r="B55" s="5" t="s">
        <v>19</v>
      </c>
      <c r="C55" s="6" t="s">
        <v>88</v>
      </c>
      <c r="D55" s="7" t="s">
        <v>89</v>
      </c>
      <c r="E55" s="26" t="s">
        <v>7</v>
      </c>
      <c r="F55" s="6" t="s">
        <v>53</v>
      </c>
      <c r="G55" s="6" t="s">
        <v>9</v>
      </c>
      <c r="H55" s="14">
        <v>1100</v>
      </c>
      <c r="I55" s="30"/>
      <c r="J55" s="14"/>
      <c r="K55" s="14">
        <v>330</v>
      </c>
      <c r="L55" s="30"/>
      <c r="M55" s="30"/>
      <c r="N55" s="14">
        <v>260</v>
      </c>
      <c r="O55" s="14">
        <f t="shared" si="5"/>
        <v>1690</v>
      </c>
      <c r="P55" s="54"/>
      <c r="Q55" s="52">
        <f t="shared" si="1"/>
        <v>0</v>
      </c>
      <c r="R55" s="56">
        <f t="shared" si="2"/>
        <v>0</v>
      </c>
      <c r="S55" s="56">
        <f t="shared" si="3"/>
        <v>0</v>
      </c>
      <c r="T55" s="52">
        <f t="shared" si="4"/>
        <v>0</v>
      </c>
    </row>
    <row r="56" spans="1:20" ht="18.75" customHeight="1">
      <c r="A56" s="5">
        <v>29</v>
      </c>
      <c r="B56" s="5" t="s">
        <v>20</v>
      </c>
      <c r="C56" s="6" t="s">
        <v>88</v>
      </c>
      <c r="D56" s="7" t="s">
        <v>89</v>
      </c>
      <c r="E56" s="26" t="s">
        <v>7</v>
      </c>
      <c r="F56" s="6" t="s">
        <v>51</v>
      </c>
      <c r="G56" s="6" t="s">
        <v>9</v>
      </c>
      <c r="H56" s="14">
        <v>700</v>
      </c>
      <c r="I56" s="30"/>
      <c r="J56" s="14"/>
      <c r="K56" s="14">
        <v>120</v>
      </c>
      <c r="L56" s="30"/>
      <c r="M56" s="30"/>
      <c r="N56" s="14"/>
      <c r="O56" s="14">
        <f t="shared" si="5"/>
        <v>820</v>
      </c>
      <c r="P56" s="55"/>
      <c r="Q56" s="52">
        <f t="shared" si="1"/>
        <v>0</v>
      </c>
      <c r="R56" s="56">
        <f t="shared" si="2"/>
        <v>0</v>
      </c>
      <c r="S56" s="56">
        <f t="shared" si="3"/>
        <v>0</v>
      </c>
      <c r="T56" s="52">
        <f t="shared" si="4"/>
        <v>0</v>
      </c>
    </row>
    <row r="57" spans="1:20" ht="18.75" customHeight="1">
      <c r="A57" s="5">
        <v>30</v>
      </c>
      <c r="B57" s="5" t="s">
        <v>17</v>
      </c>
      <c r="C57" s="5" t="s">
        <v>88</v>
      </c>
      <c r="D57" s="7" t="s">
        <v>89</v>
      </c>
      <c r="E57" s="5" t="s">
        <v>118</v>
      </c>
      <c r="F57" s="44" t="s">
        <v>91</v>
      </c>
      <c r="G57" s="44" t="s">
        <v>36</v>
      </c>
      <c r="H57" s="16"/>
      <c r="I57" s="34"/>
      <c r="J57" s="16"/>
      <c r="K57" s="16">
        <v>0</v>
      </c>
      <c r="L57" s="34">
        <v>600</v>
      </c>
      <c r="M57" s="34"/>
      <c r="N57" s="16"/>
      <c r="O57" s="16">
        <f t="shared" si="5"/>
        <v>600</v>
      </c>
      <c r="P57" s="47">
        <v>7044</v>
      </c>
      <c r="Q57" s="47">
        <f t="shared" si="1"/>
        <v>1408.8</v>
      </c>
      <c r="R57" s="45">
        <f t="shared" si="2"/>
        <v>1174</v>
      </c>
      <c r="S57" s="45">
        <f t="shared" si="3"/>
        <v>9626.7999999999993</v>
      </c>
      <c r="T57" s="47">
        <f t="shared" si="4"/>
        <v>140.88</v>
      </c>
    </row>
    <row r="58" spans="1:20" ht="18.75" customHeight="1">
      <c r="A58" s="5">
        <v>31</v>
      </c>
      <c r="B58" s="5" t="s">
        <v>18</v>
      </c>
      <c r="C58" s="12" t="s">
        <v>88</v>
      </c>
      <c r="D58" s="13" t="s">
        <v>89</v>
      </c>
      <c r="E58" s="28" t="s">
        <v>37</v>
      </c>
      <c r="F58" s="12" t="s">
        <v>15</v>
      </c>
      <c r="G58" s="12" t="s">
        <v>37</v>
      </c>
      <c r="H58" s="3"/>
      <c r="I58" s="31">
        <v>350</v>
      </c>
      <c r="J58" s="3"/>
      <c r="K58" s="3">
        <v>0</v>
      </c>
      <c r="L58" s="31"/>
      <c r="M58" s="31"/>
      <c r="N58" s="3"/>
      <c r="O58" s="14">
        <f t="shared" si="5"/>
        <v>350</v>
      </c>
      <c r="P58" s="46">
        <v>5300</v>
      </c>
      <c r="Q58" s="46">
        <f t="shared" si="1"/>
        <v>1060</v>
      </c>
      <c r="R58" s="42">
        <f t="shared" si="2"/>
        <v>883.33333333333337</v>
      </c>
      <c r="S58" s="42">
        <f t="shared" si="3"/>
        <v>7243.3333333333339</v>
      </c>
      <c r="T58" s="46">
        <f t="shared" si="4"/>
        <v>106</v>
      </c>
    </row>
    <row r="59" spans="1:20" ht="30.75" customHeight="1">
      <c r="A59" s="5">
        <v>32</v>
      </c>
      <c r="B59" s="5" t="s">
        <v>17</v>
      </c>
      <c r="C59" s="6" t="s">
        <v>93</v>
      </c>
      <c r="D59" s="7" t="s">
        <v>94</v>
      </c>
      <c r="E59" s="26" t="s">
        <v>95</v>
      </c>
      <c r="F59" s="6" t="s">
        <v>96</v>
      </c>
      <c r="G59" s="6" t="s">
        <v>45</v>
      </c>
      <c r="H59" s="14">
        <v>380</v>
      </c>
      <c r="I59" s="30">
        <v>300</v>
      </c>
      <c r="J59" s="14"/>
      <c r="K59" s="14">
        <v>480</v>
      </c>
      <c r="L59" s="30">
        <v>160</v>
      </c>
      <c r="M59" s="30"/>
      <c r="N59" s="14"/>
      <c r="O59" s="14">
        <f t="shared" si="5"/>
        <v>1320</v>
      </c>
      <c r="P59" s="46">
        <v>819</v>
      </c>
      <c r="Q59" s="46">
        <f t="shared" si="1"/>
        <v>163.80000000000001</v>
      </c>
      <c r="R59" s="42">
        <f t="shared" si="2"/>
        <v>136.5</v>
      </c>
      <c r="S59" s="42">
        <f t="shared" si="3"/>
        <v>1119.3</v>
      </c>
      <c r="T59" s="46">
        <f t="shared" si="4"/>
        <v>16.38</v>
      </c>
    </row>
    <row r="60" spans="1:20" ht="18.75" customHeight="1">
      <c r="A60" s="5">
        <v>33</v>
      </c>
      <c r="B60" s="5" t="s">
        <v>17</v>
      </c>
      <c r="C60" s="6" t="s">
        <v>97</v>
      </c>
      <c r="D60" s="7" t="s">
        <v>98</v>
      </c>
      <c r="E60" s="26" t="s">
        <v>7</v>
      </c>
      <c r="F60" s="6" t="s">
        <v>99</v>
      </c>
      <c r="G60" s="6" t="s">
        <v>9</v>
      </c>
      <c r="H60" s="14"/>
      <c r="I60" s="30"/>
      <c r="J60" s="14"/>
      <c r="K60" s="14">
        <v>1170</v>
      </c>
      <c r="L60" s="30"/>
      <c r="M60" s="30"/>
      <c r="N60" s="14"/>
      <c r="O60" s="14">
        <f t="shared" si="5"/>
        <v>1170</v>
      </c>
      <c r="P60" s="46">
        <v>38260</v>
      </c>
      <c r="Q60" s="46">
        <f t="shared" si="1"/>
        <v>7652</v>
      </c>
      <c r="R60" s="42">
        <f t="shared" si="2"/>
        <v>6376.666666666667</v>
      </c>
      <c r="S60" s="42">
        <f t="shared" si="3"/>
        <v>52288.666666666672</v>
      </c>
      <c r="T60" s="46">
        <f t="shared" si="4"/>
        <v>765.2</v>
      </c>
    </row>
    <row r="61" spans="1:20" ht="18.75" customHeight="1">
      <c r="A61" s="5">
        <v>34</v>
      </c>
      <c r="B61" s="5" t="s">
        <v>17</v>
      </c>
      <c r="C61" s="6" t="s">
        <v>102</v>
      </c>
      <c r="D61" s="7" t="s">
        <v>103</v>
      </c>
      <c r="E61" s="26" t="s">
        <v>7</v>
      </c>
      <c r="F61" s="6" t="s">
        <v>104</v>
      </c>
      <c r="G61" s="6" t="s">
        <v>9</v>
      </c>
      <c r="H61" s="14">
        <v>700</v>
      </c>
      <c r="I61" s="30">
        <v>300</v>
      </c>
      <c r="J61" s="14">
        <v>300</v>
      </c>
      <c r="K61" s="14">
        <v>2100</v>
      </c>
      <c r="L61" s="30">
        <v>450</v>
      </c>
      <c r="M61" s="30"/>
      <c r="N61" s="14">
        <v>120</v>
      </c>
      <c r="O61" s="14">
        <f t="shared" si="5"/>
        <v>3970</v>
      </c>
      <c r="P61" s="46">
        <v>243614</v>
      </c>
      <c r="Q61" s="46">
        <f t="shared" si="1"/>
        <v>48722.8</v>
      </c>
      <c r="R61" s="42">
        <f t="shared" si="2"/>
        <v>40602.333333333336</v>
      </c>
      <c r="S61" s="42">
        <f t="shared" si="3"/>
        <v>332939.1333333333</v>
      </c>
      <c r="T61" s="46">
        <f t="shared" si="4"/>
        <v>4872.28</v>
      </c>
    </row>
    <row r="62" spans="1:20" ht="18.75" customHeight="1">
      <c r="A62" s="5">
        <v>36</v>
      </c>
      <c r="B62" s="5" t="s">
        <v>17</v>
      </c>
      <c r="C62" s="6" t="s">
        <v>105</v>
      </c>
      <c r="D62" s="7" t="s">
        <v>106</v>
      </c>
      <c r="E62" s="26" t="s">
        <v>37</v>
      </c>
      <c r="F62" s="6" t="s">
        <v>107</v>
      </c>
      <c r="G62" s="6" t="s">
        <v>37</v>
      </c>
      <c r="H62" s="14">
        <v>100</v>
      </c>
      <c r="I62" s="30"/>
      <c r="J62" s="14">
        <v>350</v>
      </c>
      <c r="K62" s="14">
        <v>310</v>
      </c>
      <c r="L62" s="30">
        <v>350</v>
      </c>
      <c r="M62" s="30"/>
      <c r="N62" s="14"/>
      <c r="O62" s="14">
        <f t="shared" si="5"/>
        <v>1110</v>
      </c>
      <c r="P62" s="46">
        <v>179820</v>
      </c>
      <c r="Q62" s="46">
        <f t="shared" si="1"/>
        <v>35964</v>
      </c>
      <c r="R62" s="42">
        <f t="shared" si="2"/>
        <v>29970</v>
      </c>
      <c r="S62" s="42">
        <f t="shared" si="3"/>
        <v>245754</v>
      </c>
      <c r="T62" s="46">
        <f t="shared" si="4"/>
        <v>3596.4</v>
      </c>
    </row>
    <row r="63" spans="1:20" s="24" customFormat="1" ht="18.75" customHeight="1">
      <c r="A63" s="35">
        <v>37</v>
      </c>
      <c r="B63" s="35" t="s">
        <v>17</v>
      </c>
      <c r="C63" s="36" t="s">
        <v>28</v>
      </c>
      <c r="D63" s="37" t="s">
        <v>29</v>
      </c>
      <c r="E63" s="38" t="s">
        <v>7</v>
      </c>
      <c r="F63" s="36" t="s">
        <v>117</v>
      </c>
      <c r="G63" s="36" t="s">
        <v>37</v>
      </c>
      <c r="H63" s="39"/>
      <c r="I63" s="40"/>
      <c r="J63" s="39"/>
      <c r="K63" s="39">
        <v>0</v>
      </c>
      <c r="L63" s="40"/>
      <c r="M63" s="34"/>
      <c r="N63" s="39">
        <v>20</v>
      </c>
      <c r="O63" s="41">
        <f t="shared" si="5"/>
        <v>20</v>
      </c>
      <c r="P63" s="48">
        <v>3330</v>
      </c>
      <c r="Q63" s="48">
        <f t="shared" si="1"/>
        <v>666</v>
      </c>
      <c r="R63" s="43">
        <f t="shared" si="2"/>
        <v>555</v>
      </c>
      <c r="S63" s="43">
        <f t="shared" si="3"/>
        <v>4551</v>
      </c>
      <c r="T63" s="48">
        <f t="shared" si="4"/>
        <v>66.599999999999994</v>
      </c>
    </row>
    <row r="64" spans="1:20" s="24" customFormat="1" ht="21.75" customHeight="1">
      <c r="A64" s="17">
        <v>38</v>
      </c>
      <c r="B64" s="17" t="s">
        <v>17</v>
      </c>
      <c r="C64" s="18" t="s">
        <v>5</v>
      </c>
      <c r="D64" s="18" t="s">
        <v>6</v>
      </c>
      <c r="E64" s="29" t="s">
        <v>7</v>
      </c>
      <c r="F64" s="18" t="s">
        <v>116</v>
      </c>
      <c r="G64" s="18" t="s">
        <v>9</v>
      </c>
      <c r="H64" s="16"/>
      <c r="I64" s="34"/>
      <c r="J64" s="16"/>
      <c r="K64" s="16">
        <v>0</v>
      </c>
      <c r="L64" s="34">
        <v>10</v>
      </c>
      <c r="M64" s="34">
        <v>120</v>
      </c>
      <c r="N64" s="16"/>
      <c r="O64" s="14">
        <f t="shared" si="5"/>
        <v>130</v>
      </c>
      <c r="P64" s="48">
        <v>1440</v>
      </c>
      <c r="Q64" s="48">
        <f t="shared" si="1"/>
        <v>288</v>
      </c>
      <c r="R64" s="43">
        <f t="shared" si="2"/>
        <v>240</v>
      </c>
      <c r="S64" s="43">
        <f t="shared" si="3"/>
        <v>1968</v>
      </c>
      <c r="T64" s="48">
        <f t="shared" si="4"/>
        <v>28.8</v>
      </c>
    </row>
  </sheetData>
  <mergeCells count="70">
    <mergeCell ref="P44:P45"/>
    <mergeCell ref="P3:P4"/>
    <mergeCell ref="Q53:Q56"/>
    <mergeCell ref="Q30:Q33"/>
    <mergeCell ref="P14:P16"/>
    <mergeCell ref="P17:P20"/>
    <mergeCell ref="P22:P24"/>
    <mergeCell ref="P48:P49"/>
    <mergeCell ref="P50:P52"/>
    <mergeCell ref="R3:R4"/>
    <mergeCell ref="S3:S4"/>
    <mergeCell ref="R14:R16"/>
    <mergeCell ref="S14:S16"/>
    <mergeCell ref="P53:P56"/>
    <mergeCell ref="Q3:Q4"/>
    <mergeCell ref="Q14:Q16"/>
    <mergeCell ref="Q17:Q20"/>
    <mergeCell ref="Q22:Q24"/>
    <mergeCell ref="Q25:Q26"/>
    <mergeCell ref="Q27:Q29"/>
    <mergeCell ref="P25:P26"/>
    <mergeCell ref="P27:P29"/>
    <mergeCell ref="P30:P33"/>
    <mergeCell ref="P38:P40"/>
    <mergeCell ref="P41:P42"/>
    <mergeCell ref="Q38:Q40"/>
    <mergeCell ref="Q41:Q42"/>
    <mergeCell ref="Q44:Q45"/>
    <mergeCell ref="Q48:Q49"/>
    <mergeCell ref="Q50:Q52"/>
    <mergeCell ref="R25:R26"/>
    <mergeCell ref="S25:S26"/>
    <mergeCell ref="R27:R29"/>
    <mergeCell ref="S27:S29"/>
    <mergeCell ref="R17:R20"/>
    <mergeCell ref="S17:S20"/>
    <mergeCell ref="R22:R24"/>
    <mergeCell ref="S22:S24"/>
    <mergeCell ref="R53:R56"/>
    <mergeCell ref="S53:S56"/>
    <mergeCell ref="T3:T4"/>
    <mergeCell ref="T14:T16"/>
    <mergeCell ref="T17:T20"/>
    <mergeCell ref="T22:T24"/>
    <mergeCell ref="T25:T26"/>
    <mergeCell ref="T50:T52"/>
    <mergeCell ref="T53:T56"/>
    <mergeCell ref="T6:T9"/>
    <mergeCell ref="T27:T29"/>
    <mergeCell ref="T30:T33"/>
    <mergeCell ref="T38:T40"/>
    <mergeCell ref="R48:R49"/>
    <mergeCell ref="S48:S49"/>
    <mergeCell ref="S50:S52"/>
    <mergeCell ref="T41:T42"/>
    <mergeCell ref="T44:T45"/>
    <mergeCell ref="T48:T49"/>
    <mergeCell ref="R50:R52"/>
    <mergeCell ref="P6:P9"/>
    <mergeCell ref="Q6:Q9"/>
    <mergeCell ref="R6:R9"/>
    <mergeCell ref="S6:S9"/>
    <mergeCell ref="R41:R42"/>
    <mergeCell ref="S41:S42"/>
    <mergeCell ref="R44:R45"/>
    <mergeCell ref="S44:S45"/>
    <mergeCell ref="R30:R33"/>
    <mergeCell ref="S30:S33"/>
    <mergeCell ref="R38:R40"/>
    <mergeCell ref="S38:S40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  <headerFooter>
    <oddHeader>&amp;CMDC FABBISOGNI 36 MESI</oddHeader>
  </headerFooter>
  <rowBreaks count="1" manualBreakCount="1">
    <brk id="47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fabbisogni 36 mesi</vt:lpstr>
      <vt:lpstr>'fabbisogni 36 mesi'!Area_stampa</vt:lpstr>
      <vt:lpstr>'fabbisogni 36 mesi'!Titoli_stampa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2017-02-22T09:03:24Z</dcterms:modified>
</cp:coreProperties>
</file>